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35" windowHeight="4815" tabRatio="804" activeTab="2"/>
  </bookViews>
  <sheets>
    <sheet name="STARTERS" sheetId="69" r:id="rId1"/>
    <sheet name="MOVERS" sheetId="84" r:id="rId2"/>
    <sheet name="FLYERS" sheetId="87" r:id="rId3"/>
  </sheets>
  <definedNames>
    <definedName name="_xlnm._FilterDatabase" localSheetId="1" hidden="1">MOVERS!$E$1:$E$37</definedName>
    <definedName name="_xlnm._FilterDatabase" localSheetId="0" hidden="1">STARTERS!$E$1:$E$55</definedName>
  </definedNames>
  <calcPr calcId="124519"/>
  <fileRecoveryPr autoRecover="0"/>
</workbook>
</file>

<file path=xl/calcChain.xml><?xml version="1.0" encoding="utf-8"?>
<calcChain xmlns="http://schemas.openxmlformats.org/spreadsheetml/2006/main">
  <c r="H42" i="87"/>
  <c r="G42"/>
  <c r="F42"/>
  <c r="H41"/>
  <c r="G41"/>
  <c r="F41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G33"/>
  <c r="H32"/>
  <c r="G32"/>
  <c r="F32"/>
  <c r="H31"/>
  <c r="G31"/>
  <c r="F31"/>
  <c r="H29"/>
  <c r="G29"/>
  <c r="F29"/>
  <c r="H28"/>
  <c r="G28"/>
  <c r="F28"/>
  <c r="H27"/>
  <c r="G27"/>
  <c r="F27"/>
  <c r="H26"/>
  <c r="G26"/>
  <c r="F26"/>
  <c r="H25"/>
  <c r="G25"/>
  <c r="H24"/>
  <c r="G24"/>
  <c r="F24"/>
  <c r="H23"/>
  <c r="G23"/>
  <c r="H21"/>
  <c r="G21"/>
  <c r="F21"/>
  <c r="H20"/>
  <c r="G20"/>
  <c r="F20"/>
  <c r="H19"/>
  <c r="G19"/>
  <c r="H18"/>
  <c r="G18"/>
  <c r="F18"/>
  <c r="H17"/>
  <c r="G17"/>
  <c r="F17"/>
  <c r="H16"/>
  <c r="G16"/>
  <c r="F16"/>
  <c r="H15"/>
  <c r="G15"/>
  <c r="F15"/>
  <c r="H14"/>
  <c r="G14"/>
  <c r="F14"/>
  <c r="H13"/>
  <c r="G13"/>
  <c r="H12"/>
  <c r="G12"/>
  <c r="F12"/>
  <c r="H11"/>
  <c r="G11"/>
  <c r="F11"/>
  <c r="H10"/>
  <c r="G10"/>
  <c r="F10"/>
  <c r="H9"/>
  <c r="G9"/>
  <c r="F9"/>
  <c r="H8"/>
  <c r="G8"/>
  <c r="F8"/>
  <c r="F41" i="69" l="1"/>
</calcChain>
</file>

<file path=xl/sharedStrings.xml><?xml version="1.0" encoding="utf-8"?>
<sst xmlns="http://schemas.openxmlformats.org/spreadsheetml/2006/main" count="415" uniqueCount="275">
  <si>
    <t>Anh</t>
  </si>
  <si>
    <t>Minh</t>
  </si>
  <si>
    <t>Trung tâm Ngoại ngữ Quốc tế Better language &amp; skill</t>
  </si>
  <si>
    <t>Số 47 Phan Bội Châu, p. Lê Hồng Phong, tp Thái Bình</t>
  </si>
  <si>
    <t>Linh</t>
  </si>
  <si>
    <t>Ngọc</t>
  </si>
  <si>
    <t>Phương</t>
  </si>
  <si>
    <t>Đức</t>
  </si>
  <si>
    <t>Nguyễn Viết Quốc</t>
  </si>
  <si>
    <t>Dân</t>
  </si>
  <si>
    <t>Giang</t>
  </si>
  <si>
    <t>Hà</t>
  </si>
  <si>
    <t>Lâm</t>
  </si>
  <si>
    <t xml:space="preserve">Đoàn Trọng </t>
  </si>
  <si>
    <t>Tấn</t>
  </si>
  <si>
    <t>Thư</t>
  </si>
  <si>
    <t>Uyên</t>
  </si>
  <si>
    <t>Huyền</t>
  </si>
  <si>
    <t>Bình</t>
  </si>
  <si>
    <t>Mai</t>
  </si>
  <si>
    <t>Nguyễn Minh</t>
  </si>
  <si>
    <t>Sơn</t>
  </si>
  <si>
    <t>Trang</t>
  </si>
  <si>
    <t>Nguyễn Đỗ Hiền</t>
  </si>
  <si>
    <t>Hiếu</t>
  </si>
  <si>
    <t>Nguyễn Thu</t>
  </si>
  <si>
    <t>Tuấn</t>
  </si>
  <si>
    <t xml:space="preserve">Vũ Hải </t>
  </si>
  <si>
    <t>Phạm Tiến</t>
  </si>
  <si>
    <t>Hân</t>
  </si>
  <si>
    <t>Huy</t>
  </si>
  <si>
    <t>Lương Nguyễn Bảo</t>
  </si>
  <si>
    <t>Thành</t>
  </si>
  <si>
    <t>Lê Trần Thùy</t>
  </si>
  <si>
    <t xml:space="preserve">Phạm Hoài </t>
  </si>
  <si>
    <t>03/11/2008</t>
  </si>
  <si>
    <t>Nguyễn Thị Phương</t>
  </si>
  <si>
    <t>Nguyễn Đại</t>
  </si>
  <si>
    <t xml:space="preserve">Đỗ Thanh </t>
  </si>
  <si>
    <t>Tùng</t>
  </si>
  <si>
    <t xml:space="preserve">Nguyễn Phương </t>
  </si>
  <si>
    <t>Thảo</t>
  </si>
  <si>
    <t>Đỗ Phương</t>
  </si>
  <si>
    <t>06/02/2009</t>
  </si>
  <si>
    <t>Nhâm Phương</t>
  </si>
  <si>
    <t>Khúc Ngọc</t>
  </si>
  <si>
    <t>Phạm Phương</t>
  </si>
  <si>
    <t>Nhung</t>
  </si>
  <si>
    <t>Châu</t>
  </si>
  <si>
    <t>Phạm Đặng Gia</t>
  </si>
  <si>
    <t>Nguyễn Hồ Thiên</t>
  </si>
  <si>
    <t>Lý</t>
  </si>
  <si>
    <t>Nguyễn Dương Hạnh</t>
  </si>
  <si>
    <t>Nguyên</t>
  </si>
  <si>
    <t>Phạm Tô Hoàng</t>
  </si>
  <si>
    <t>Phan Anh</t>
  </si>
  <si>
    <t>Dũng</t>
  </si>
  <si>
    <t>Hùng</t>
  </si>
  <si>
    <t>Nguyễn Khánh</t>
  </si>
  <si>
    <t>Nguyễn Ngọc</t>
  </si>
  <si>
    <t>Nhi</t>
  </si>
  <si>
    <t>Phạm Ngọc</t>
  </si>
  <si>
    <t>Phú</t>
  </si>
  <si>
    <t>Lê Tiến</t>
  </si>
  <si>
    <t xml:space="preserve">Bùi Vĩ </t>
  </si>
  <si>
    <t>Thịnh</t>
  </si>
  <si>
    <t>Trần Phúc</t>
  </si>
  <si>
    <t xml:space="preserve">Đại </t>
  </si>
  <si>
    <t xml:space="preserve">Bùi Hữu </t>
  </si>
  <si>
    <t>Phạm Thị Diệu</t>
  </si>
  <si>
    <t>Hưng</t>
  </si>
  <si>
    <t xml:space="preserve">Nguyễn Hà </t>
  </si>
  <si>
    <t>Lê Vũ Bảo</t>
  </si>
  <si>
    <t>Long</t>
  </si>
  <si>
    <t>Hà Việt</t>
  </si>
  <si>
    <t>Quang</t>
  </si>
  <si>
    <t>Nguyễn Hồng</t>
  </si>
  <si>
    <t>Thái</t>
  </si>
  <si>
    <t>Phạm Ngân</t>
  </si>
  <si>
    <t>Trần Mai Đức</t>
  </si>
  <si>
    <t>Hòa</t>
  </si>
  <si>
    <t>Nguyễn Gia</t>
  </si>
  <si>
    <t>Nghĩa</t>
  </si>
  <si>
    <t xml:space="preserve">Lê Việt </t>
  </si>
  <si>
    <t>Family Starter A.12.16</t>
  </si>
  <si>
    <t>Fa &amp; Friends 2B.04.17.50</t>
  </si>
  <si>
    <t>Fa &amp; Friends 2A.04.17</t>
  </si>
  <si>
    <t>Fa &amp; Friends 2A.01.17</t>
  </si>
  <si>
    <t>Fa &amp; Friends 3A.03.17</t>
  </si>
  <si>
    <t>Fa &amp; Friends 2B.10.16</t>
  </si>
  <si>
    <t>Fa &amp; Friends 3B.03.17</t>
  </si>
  <si>
    <t>Nguyễn Hà</t>
  </si>
  <si>
    <t>Chi</t>
  </si>
  <si>
    <t>Nguyễn Đức</t>
  </si>
  <si>
    <t>06/08/2008</t>
  </si>
  <si>
    <t>Lyly</t>
  </si>
  <si>
    <t>Nguyễn Trịnh</t>
  </si>
  <si>
    <t>20/07/2006</t>
  </si>
  <si>
    <t>Tô Minh</t>
  </si>
  <si>
    <t>Hoàng Vũ Hà</t>
  </si>
  <si>
    <t xml:space="preserve">Phạm Mai </t>
  </si>
  <si>
    <t>Fa &amp; Friends 4B.03.17</t>
  </si>
  <si>
    <t>Bùi Lâm</t>
  </si>
  <si>
    <t>Vũ Minh</t>
  </si>
  <si>
    <t xml:space="preserve">Nguyễn Trường </t>
  </si>
  <si>
    <t>Tô Khánh</t>
  </si>
  <si>
    <t>Nguyễn Việt</t>
  </si>
  <si>
    <t>Mai Lâm</t>
  </si>
  <si>
    <t>Đoàn Tuyết</t>
  </si>
  <si>
    <t>Nguyễn Thị Minh</t>
  </si>
  <si>
    <t>Bùi Phương</t>
  </si>
  <si>
    <t>Nguyễn Bùi Thảo</t>
  </si>
  <si>
    <t>Hoàng Minh</t>
  </si>
  <si>
    <t>Lưu Hương</t>
  </si>
  <si>
    <t>Nguyễn Hiền</t>
  </si>
  <si>
    <t>Trần Thái</t>
  </si>
  <si>
    <t xml:space="preserve">Nguyễn Hoàng </t>
  </si>
  <si>
    <t>Hải</t>
  </si>
  <si>
    <t>Sols Ele B3.02.17</t>
  </si>
  <si>
    <t>Sols Ele B5.02.17</t>
  </si>
  <si>
    <t>Nguyễn Bá</t>
  </si>
  <si>
    <t>Hương</t>
  </si>
  <si>
    <t>Trúc</t>
  </si>
  <si>
    <t>Sols Ele A1.10.16</t>
  </si>
  <si>
    <t>Bùi Văn</t>
  </si>
  <si>
    <t>30/01/2005</t>
  </si>
  <si>
    <t xml:space="preserve">Hoàng Vân </t>
  </si>
  <si>
    <t>Nguyễn Thị Diệu</t>
  </si>
  <si>
    <t xml:space="preserve">Phí Đức </t>
  </si>
  <si>
    <t>Bùi Xuân</t>
  </si>
  <si>
    <t>03/01/2004</t>
  </si>
  <si>
    <t>Nguyễn Anh</t>
  </si>
  <si>
    <t>Trần Trung</t>
  </si>
  <si>
    <t>Hoàng Nhật</t>
  </si>
  <si>
    <t>Phạm Thị Hải</t>
  </si>
  <si>
    <t>Lương Thị Hồng</t>
  </si>
  <si>
    <t>Đỗ Nguyên</t>
  </si>
  <si>
    <t>2004</t>
  </si>
  <si>
    <t>Hà Vũ Minh</t>
  </si>
  <si>
    <t>Ngô Thị Thùy</t>
  </si>
  <si>
    <t>Lê Thị Thùy</t>
  </si>
  <si>
    <t>Vân</t>
  </si>
  <si>
    <t>Sols Ele B2.02.17</t>
  </si>
  <si>
    <t>Sols Ele B4.02.17</t>
  </si>
  <si>
    <t>Nguyễn Mạnh</t>
  </si>
  <si>
    <t>Sols Pre Inter B.03.17</t>
  </si>
  <si>
    <t>Lê Vũ An</t>
  </si>
  <si>
    <t>Hà Minh</t>
  </si>
  <si>
    <t>Tâm</t>
  </si>
  <si>
    <t xml:space="preserve">Trần Lê Minh </t>
  </si>
  <si>
    <t xml:space="preserve">Ngô Minh </t>
  </si>
  <si>
    <t>Hằng</t>
  </si>
  <si>
    <t>Lâm Việt</t>
  </si>
  <si>
    <t>SBD</t>
  </si>
  <si>
    <t>HỌ</t>
  </si>
  <si>
    <t>TÊN</t>
  </si>
  <si>
    <t>NĂM SINH</t>
  </si>
  <si>
    <t>LỚP</t>
  </si>
  <si>
    <t>Bùi Ngân</t>
  </si>
  <si>
    <t>Phạm Hoàng</t>
  </si>
  <si>
    <t>Nam</t>
  </si>
  <si>
    <t xml:space="preserve">Hoàng Nguyễn Phương </t>
  </si>
  <si>
    <t>Ly</t>
  </si>
  <si>
    <t xml:space="preserve">Trần Quang </t>
  </si>
  <si>
    <t xml:space="preserve">Phạm Gia </t>
  </si>
  <si>
    <t>Lộc</t>
  </si>
  <si>
    <t xml:space="preserve">Lâm Lâm </t>
  </si>
  <si>
    <t>DANH SÁCH THÍ SINH THI CẤP ĐỘ MOVERS</t>
  </si>
  <si>
    <t>DANH SÁCH THÍ SINH THI CẤP ĐỘ STARTER</t>
  </si>
  <si>
    <t>Fa &amp; F 4B.12.16</t>
  </si>
  <si>
    <t>001</t>
  </si>
  <si>
    <t>002</t>
  </si>
  <si>
    <t>003</t>
  </si>
  <si>
    <t>004</t>
  </si>
  <si>
    <t>005</t>
  </si>
  <si>
    <t>007</t>
  </si>
  <si>
    <t>008</t>
  </si>
  <si>
    <t>009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</si>
  <si>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</si>
  <si>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</si>
  <si>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</si>
  <si>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</si>
  <si>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</si>
  <si>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</si>
  <si>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</si>
  <si>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</si>
  <si>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</si>
  <si>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</si>
  <si>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</si>
  <si>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</si>
  <si>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</si>
  <si>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</si>
  <si>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</si>
  <si>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</si>
  <si>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</si>
  <si>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</si>
  <si>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</si>
  <si>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</si>
  <si>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</si>
  <si>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</si>
  <si>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</si>
  <si>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</si>
  <si>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</si>
  <si>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</si>
  <si>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</si>
  <si>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</si>
  <si>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</si>
  <si>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</si>
  <si>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</si>
  <si>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</si>
  <si>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</si>
  <si>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</si>
  <si>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</si>
  <si>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</si>
  <si>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</si>
  <si>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</si>
  <si>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</si>
  <si>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</si>
  <si>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</si>
  <si>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</si>
  <si>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</si>
  <si>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</si>
  <si>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</si>
  <si>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</si>
  <si>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</si>
  <si>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</si>
  <si>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</si>
  <si>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</si>
  <si>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</si>
  <si>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</si>
  <si>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</si>
  <si>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</si>
  <si>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</si>
  <si>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</si>
  <si>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</si>
  <si>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</si>
  <si>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</si>
  <si>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</si>
  <si>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</si>
  <si>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</si>
  <si>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</si>
  <si>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</si>
  <si>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</si>
  <si>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</si>
  <si>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</si>
  <si>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</si>
  <si>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</si>
  <si>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</si>
  <si>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</si>
  <si>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</si>
  <si>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</si>
  <si>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</si>
  <si>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</si>
  <si>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</si>
  <si>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</si>
  <si>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</si>
  <si>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</si>
  <si>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</si>
  <si>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</si>
  <si>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</si>
  <si>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</si>
  <si>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</si>
  <si>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 xml:space="preserve">HỌC VIÊN CŨ </t>
  </si>
  <si>
    <t>DANH SÁCH THÍ SINH THI CẤP ĐỘ FLYERS</t>
  </si>
  <si>
    <t>Người lập biểu</t>
  </si>
  <si>
    <t>Vũ Thị Phương</t>
  </si>
  <si>
    <t>Listening</t>
  </si>
  <si>
    <t>Reading</t>
  </si>
  <si>
    <t>Speaking</t>
  </si>
  <si>
    <t>Fa &amp; Friends 1C.04.17</t>
  </si>
  <si>
    <t>Fa &amp; Friends Starter B.04.17.50</t>
  </si>
  <si>
    <t>Fa &amp; Friends 4C.05.17</t>
  </si>
  <si>
    <t>Sols Ele B1.05.17</t>
  </si>
  <si>
    <t xml:space="preserve">                    Phone: 02273.83.99.55;  Email: better_english_school@yahoo.com</t>
  </si>
  <si>
    <t xml:space="preserve"> Phone: 0363.83.99.55;  Email: better_english_school@yahoo.com</t>
  </si>
</sst>
</file>

<file path=xl/styles.xml><?xml version="1.0" encoding="utf-8"?>
<styleSheet xmlns="http://schemas.openxmlformats.org/spreadsheetml/2006/main">
  <numFmts count="4">
    <numFmt numFmtId="164" formatCode="_(* #.##0.00_);_(* \(#.##0.00\);_(* &quot;-&quot;??_);_(@_)"/>
    <numFmt numFmtId="165" formatCode="#,##0.0"/>
    <numFmt numFmtId="166" formatCode="0.0"/>
    <numFmt numFmtId="167" formatCode="#,##0.00;[Red]#,##0.00"/>
  </numFmts>
  <fonts count="43">
    <font>
      <sz val="11"/>
      <color theme="1"/>
      <name val="Arial"/>
      <family val="2"/>
      <scheme val="minor"/>
    </font>
    <font>
      <sz val="11"/>
      <color indexed="8"/>
      <name val="Calibri"/>
      <family val="2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theme="1"/>
      <name val="Arial"/>
      <family val="2"/>
      <scheme val="minor"/>
    </font>
    <font>
      <b/>
      <sz val="20"/>
      <name val="Times New Roman"/>
      <family val="1"/>
    </font>
    <font>
      <sz val="11"/>
      <name val="Arial"/>
      <family val="2"/>
      <scheme val="minor"/>
    </font>
    <font>
      <sz val="11"/>
      <name val="Calibri"/>
      <family val="2"/>
    </font>
    <font>
      <sz val="13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Arial"/>
      <family val="2"/>
      <scheme val="minor"/>
    </font>
    <font>
      <sz val="12"/>
      <name val="Calibri"/>
      <family val="2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4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29" fillId="0" borderId="0"/>
    <xf numFmtId="0" fontId="22" fillId="0" borderId="0"/>
    <xf numFmtId="0" fontId="2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7" fillId="0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7" fillId="0" borderId="0" xfId="479" applyFont="1" applyFill="1" applyAlignment="1">
      <alignment vertical="center"/>
    </xf>
    <xf numFmtId="0" fontId="28" fillId="0" borderId="0" xfId="479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479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8" fillId="0" borderId="0" xfId="479" applyFont="1" applyFill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5" borderId="10" xfId="0" applyFont="1" applyFill="1" applyBorder="1" applyAlignment="1">
      <alignment horizontal="left" vertical="center"/>
    </xf>
    <xf numFmtId="0" fontId="25" fillId="25" borderId="0" xfId="0" applyFont="1" applyFill="1" applyAlignment="1">
      <alignment vertical="center"/>
    </xf>
    <xf numFmtId="0" fontId="25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33" fillId="25" borderId="0" xfId="0" applyFont="1" applyFill="1" applyAlignment="1">
      <alignment vertical="center"/>
    </xf>
    <xf numFmtId="0" fontId="2" fillId="25" borderId="10" xfId="0" applyFont="1" applyFill="1" applyBorder="1" applyAlignment="1">
      <alignment vertical="center"/>
    </xf>
    <xf numFmtId="0" fontId="32" fillId="25" borderId="0" xfId="0" applyFont="1" applyFill="1" applyAlignment="1">
      <alignment vertical="center"/>
    </xf>
    <xf numFmtId="0" fontId="2" fillId="0" borderId="0" xfId="479" applyFont="1" applyFill="1" applyAlignment="1">
      <alignment vertical="center"/>
    </xf>
    <xf numFmtId="0" fontId="36" fillId="0" borderId="0" xfId="479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quotePrefix="1" applyFont="1" applyBorder="1" applyAlignment="1">
      <alignment horizontal="center" vertical="center" wrapText="1"/>
    </xf>
    <xf numFmtId="0" fontId="2" fillId="25" borderId="10" xfId="0" quotePrefix="1" applyFont="1" applyFill="1" applyBorder="1" applyAlignment="1">
      <alignment horizontal="left" vertical="center" wrapText="1"/>
    </xf>
    <xf numFmtId="0" fontId="2" fillId="0" borderId="10" xfId="0" quotePrefix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25" borderId="10" xfId="0" quotePrefix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 wrapText="1"/>
    </xf>
    <xf numFmtId="165" fontId="2" fillId="0" borderId="10" xfId="0" quotePrefix="1" applyNumberFormat="1" applyFont="1" applyFill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/>
    </xf>
    <xf numFmtId="165" fontId="2" fillId="25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25" borderId="10" xfId="0" quotePrefix="1" applyNumberFormat="1" applyFont="1" applyFill="1" applyBorder="1" applyAlignment="1">
      <alignment horizontal="center" vertical="center" wrapText="1"/>
    </xf>
    <xf numFmtId="166" fontId="2" fillId="25" borderId="10" xfId="0" applyNumberFormat="1" applyFont="1" applyFill="1" applyBorder="1" applyAlignment="1">
      <alignment horizontal="center" vertical="center" wrapText="1"/>
    </xf>
    <xf numFmtId="166" fontId="2" fillId="0" borderId="10" xfId="0" quotePrefix="1" applyNumberFormat="1" applyFont="1" applyBorder="1" applyAlignment="1">
      <alignment horizontal="center" vertical="center" wrapText="1"/>
    </xf>
    <xf numFmtId="166" fontId="2" fillId="25" borderId="10" xfId="0" quotePrefix="1" applyNumberFormat="1" applyFont="1" applyFill="1" applyBorder="1" applyAlignment="1">
      <alignment horizontal="center" vertical="center"/>
    </xf>
    <xf numFmtId="166" fontId="2" fillId="25" borderId="10" xfId="0" applyNumberFormat="1" applyFont="1" applyFill="1" applyBorder="1" applyAlignment="1">
      <alignment horizontal="center" vertical="center"/>
    </xf>
    <xf numFmtId="166" fontId="2" fillId="0" borderId="10" xfId="0" quotePrefix="1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66" fontId="2" fillId="25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5" fillId="25" borderId="10" xfId="0" applyNumberFormat="1" applyFont="1" applyFill="1" applyBorder="1" applyAlignment="1">
      <alignment horizontal="center" vertical="center"/>
    </xf>
    <xf numFmtId="2" fontId="35" fillId="25" borderId="12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" fillId="0" borderId="10" xfId="0" quotePrefix="1" applyFont="1" applyFill="1" applyBorder="1" applyAlignment="1">
      <alignment horizontal="left" vertical="center" wrapText="1"/>
    </xf>
    <xf numFmtId="0" fontId="24" fillId="0" borderId="10" xfId="0" quotePrefix="1" applyFont="1" applyFill="1" applyBorder="1" applyAlignment="1">
      <alignment horizontal="center" vertical="center" wrapText="1"/>
    </xf>
    <xf numFmtId="166" fontId="2" fillId="0" borderId="10" xfId="0" quotePrefix="1" applyNumberFormat="1" applyFont="1" applyFill="1" applyBorder="1" applyAlignment="1">
      <alignment horizontal="center" vertical="center" wrapText="1"/>
    </xf>
    <xf numFmtId="166" fontId="35" fillId="0" borderId="12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0" fontId="2" fillId="25" borderId="10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8" fillId="24" borderId="0" xfId="0" applyFont="1" applyFill="1" applyAlignment="1">
      <alignment horizontal="left" vertical="center"/>
    </xf>
    <xf numFmtId="0" fontId="38" fillId="25" borderId="0" xfId="0" applyFont="1" applyFill="1" applyAlignment="1">
      <alignment horizontal="left" vertical="center"/>
    </xf>
    <xf numFmtId="166" fontId="35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7" fontId="2" fillId="25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6" fillId="0" borderId="0" xfId="479" applyFont="1" applyFill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1" fontId="2" fillId="2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35" fillId="25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0" borderId="0" xfId="479" applyFont="1" applyFill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quotePrefix="1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25" borderId="10" xfId="0" applyNumberFormat="1" applyFont="1" applyFill="1" applyBorder="1" applyAlignment="1">
      <alignment horizontal="center" vertical="center"/>
    </xf>
    <xf numFmtId="14" fontId="2" fillId="0" borderId="10" xfId="0" quotePrefix="1" applyNumberFormat="1" applyFont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14" fontId="2" fillId="0" borderId="10" xfId="0" quotePrefix="1" applyNumberFormat="1" applyFont="1" applyFill="1" applyBorder="1" applyAlignment="1">
      <alignment horizontal="center" vertical="center" wrapText="1"/>
    </xf>
    <xf numFmtId="14" fontId="2" fillId="25" borderId="10" xfId="0" quotePrefix="1" applyNumberFormat="1" applyFont="1" applyFill="1" applyBorder="1" applyAlignment="1">
      <alignment horizontal="center" vertical="center"/>
    </xf>
    <xf numFmtId="14" fontId="2" fillId="25" borderId="10" xfId="0" quotePrefix="1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4" fontId="2" fillId="24" borderId="1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vertical="center"/>
    </xf>
    <xf numFmtId="14" fontId="2" fillId="25" borderId="10" xfId="0" applyNumberFormat="1" applyFont="1" applyFill="1" applyBorder="1" applyAlignment="1">
      <alignment horizontal="left" vertical="center"/>
    </xf>
    <xf numFmtId="14" fontId="25" fillId="25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" fontId="2" fillId="24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14" fontId="27" fillId="0" borderId="10" xfId="0" applyNumberFormat="1" applyFont="1" applyBorder="1" applyAlignment="1">
      <alignment horizontal="left" vertical="center" wrapText="1"/>
    </xf>
    <xf numFmtId="14" fontId="2" fillId="24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horizontal="left" vertical="center"/>
    </xf>
    <xf numFmtId="166" fontId="2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>
      <alignment horizontal="left" vertical="center"/>
    </xf>
    <xf numFmtId="14" fontId="2" fillId="25" borderId="10" xfId="0" quotePrefix="1" applyNumberFormat="1" applyFont="1" applyFill="1" applyBorder="1" applyAlignment="1">
      <alignment horizontal="left" vertical="center"/>
    </xf>
    <xf numFmtId="14" fontId="2" fillId="0" borderId="10" xfId="0" quotePrefix="1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166" fontId="2" fillId="0" borderId="10" xfId="478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51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10" xfId="14"/>
    <cellStyle name="20% - Accent2 11" xfId="15"/>
    <cellStyle name="20% - Accent2 12" xfId="16"/>
    <cellStyle name="20% - Accent2 13" xfId="17"/>
    <cellStyle name="20% - Accent2 14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 7" xfId="24"/>
    <cellStyle name="20% - Accent2 8" xfId="25"/>
    <cellStyle name="20% - Accent2 9" xfId="26"/>
    <cellStyle name="20% - Accent3 10" xfId="27"/>
    <cellStyle name="20% - Accent3 11" xfId="28"/>
    <cellStyle name="20% - Accent3 12" xfId="29"/>
    <cellStyle name="20% - Accent3 13" xfId="30"/>
    <cellStyle name="20% - Accent3 14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3 9" xfId="39"/>
    <cellStyle name="20% - Accent4 10" xfId="40"/>
    <cellStyle name="20% - Accent4 11" xfId="41"/>
    <cellStyle name="20% - Accent4 12" xfId="42"/>
    <cellStyle name="20% - Accent4 13" xfId="43"/>
    <cellStyle name="20% - Accent4 14" xfId="44"/>
    <cellStyle name="20% - Accent4 2" xfId="45"/>
    <cellStyle name="20% - Accent4 3" xfId="46"/>
    <cellStyle name="20% - Accent4 4" xfId="47"/>
    <cellStyle name="20% - Accent4 5" xfId="48"/>
    <cellStyle name="20% - Accent4 6" xfId="49"/>
    <cellStyle name="20% - Accent4 7" xfId="50"/>
    <cellStyle name="20% - Accent4 8" xfId="51"/>
    <cellStyle name="20% - Accent4 9" xfId="52"/>
    <cellStyle name="20% - Accent5 10" xfId="53"/>
    <cellStyle name="20% - Accent5 11" xfId="54"/>
    <cellStyle name="20% - Accent5 12" xfId="55"/>
    <cellStyle name="20% - Accent5 13" xfId="56"/>
    <cellStyle name="20% - Accent5 14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 10" xfId="66"/>
    <cellStyle name="20% - Accent6 11" xfId="67"/>
    <cellStyle name="20% - Accent6 12" xfId="68"/>
    <cellStyle name="20% - Accent6 13" xfId="69"/>
    <cellStyle name="20% - Accent6 14" xfId="70"/>
    <cellStyle name="20% - Accent6 2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40% - Accent1 10" xfId="79"/>
    <cellStyle name="40% - Accent1 11" xfId="80"/>
    <cellStyle name="40% - Accent1 12" xfId="81"/>
    <cellStyle name="40% - Accent1 13" xfId="82"/>
    <cellStyle name="40% - Accent1 14" xfId="83"/>
    <cellStyle name="40% - Accent1 2" xfId="84"/>
    <cellStyle name="40% - Accent1 3" xfId="85"/>
    <cellStyle name="40% - Accent1 4" xfId="86"/>
    <cellStyle name="40% - Accent1 5" xfId="87"/>
    <cellStyle name="40% - Accent1 6" xfId="88"/>
    <cellStyle name="40% - Accent1 7" xfId="89"/>
    <cellStyle name="40% - Accent1 8" xfId="90"/>
    <cellStyle name="40% - Accent1 9" xfId="91"/>
    <cellStyle name="40% - Accent2 10" xfId="92"/>
    <cellStyle name="40% - Accent2 11" xfId="93"/>
    <cellStyle name="40% - Accent2 12" xfId="94"/>
    <cellStyle name="40% - Accent2 13" xfId="95"/>
    <cellStyle name="40% - Accent2 14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 10" xfId="105"/>
    <cellStyle name="40% - Accent3 11" xfId="106"/>
    <cellStyle name="40% - Accent3 12" xfId="107"/>
    <cellStyle name="40% - Accent3 13" xfId="108"/>
    <cellStyle name="40% - Accent3 14" xfId="109"/>
    <cellStyle name="40% - Accent3 2" xfId="110"/>
    <cellStyle name="40% - Accent3 3" xfId="111"/>
    <cellStyle name="40% - Accent3 4" xfId="112"/>
    <cellStyle name="40% - Accent3 5" xfId="113"/>
    <cellStyle name="40% - Accent3 6" xfId="114"/>
    <cellStyle name="40% - Accent3 7" xfId="115"/>
    <cellStyle name="40% - Accent3 8" xfId="116"/>
    <cellStyle name="40% - Accent3 9" xfId="117"/>
    <cellStyle name="40% - Accent4 10" xfId="118"/>
    <cellStyle name="40% - Accent4 11" xfId="119"/>
    <cellStyle name="40% - Accent4 12" xfId="120"/>
    <cellStyle name="40% - Accent4 13" xfId="121"/>
    <cellStyle name="40% - Accent4 14" xfId="122"/>
    <cellStyle name="40% - Accent4 2" xfId="123"/>
    <cellStyle name="40% - Accent4 3" xfId="124"/>
    <cellStyle name="40% - Accent4 4" xfId="125"/>
    <cellStyle name="40% - Accent4 5" xfId="126"/>
    <cellStyle name="40% - Accent4 6" xfId="127"/>
    <cellStyle name="40% - Accent4 7" xfId="128"/>
    <cellStyle name="40% - Accent4 8" xfId="129"/>
    <cellStyle name="40% - Accent4 9" xfId="130"/>
    <cellStyle name="40% - Accent5 10" xfId="131"/>
    <cellStyle name="40% - Accent5 11" xfId="132"/>
    <cellStyle name="40% - Accent5 12" xfId="133"/>
    <cellStyle name="40% - Accent5 13" xfId="134"/>
    <cellStyle name="40% - Accent5 14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 10" xfId="144"/>
    <cellStyle name="40% - Accent6 11" xfId="145"/>
    <cellStyle name="40% - Accent6 12" xfId="146"/>
    <cellStyle name="40% - Accent6 13" xfId="147"/>
    <cellStyle name="40% - Accent6 14" xfId="148"/>
    <cellStyle name="40% - Accent6 2" xfId="149"/>
    <cellStyle name="40% - Accent6 3" xfId="150"/>
    <cellStyle name="40% - Accent6 4" xfId="151"/>
    <cellStyle name="40% - Accent6 5" xfId="152"/>
    <cellStyle name="40% - Accent6 6" xfId="153"/>
    <cellStyle name="40% - Accent6 7" xfId="154"/>
    <cellStyle name="40% - Accent6 8" xfId="155"/>
    <cellStyle name="40% - Accent6 9" xfId="156"/>
    <cellStyle name="60% - Accent1 10" xfId="157"/>
    <cellStyle name="60% - Accent1 11" xfId="158"/>
    <cellStyle name="60% - Accent1 12" xfId="159"/>
    <cellStyle name="60% - Accent1 13" xfId="160"/>
    <cellStyle name="60% - Accent1 14" xfId="161"/>
    <cellStyle name="60% - Accent1 2" xfId="162"/>
    <cellStyle name="60% - Accent1 3" xfId="163"/>
    <cellStyle name="60% - Accent1 4" xfId="164"/>
    <cellStyle name="60% - Accent1 5" xfId="165"/>
    <cellStyle name="60% - Accent1 6" xfId="166"/>
    <cellStyle name="60% - Accent1 7" xfId="167"/>
    <cellStyle name="60% - Accent1 8" xfId="168"/>
    <cellStyle name="60% - Accent1 9" xfId="169"/>
    <cellStyle name="60% - Accent2 10" xfId="170"/>
    <cellStyle name="60% - Accent2 11" xfId="171"/>
    <cellStyle name="60% - Accent2 12" xfId="172"/>
    <cellStyle name="60% - Accent2 13" xfId="173"/>
    <cellStyle name="60% - Accent2 14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 10" xfId="183"/>
    <cellStyle name="60% - Accent3 11" xfId="184"/>
    <cellStyle name="60% - Accent3 12" xfId="185"/>
    <cellStyle name="60% - Accent3 13" xfId="186"/>
    <cellStyle name="60% - Accent3 14" xfId="187"/>
    <cellStyle name="60% - Accent3 2" xfId="188"/>
    <cellStyle name="60% - Accent3 3" xfId="189"/>
    <cellStyle name="60% - Accent3 4" xfId="190"/>
    <cellStyle name="60% - Accent3 5" xfId="191"/>
    <cellStyle name="60% - Accent3 6" xfId="192"/>
    <cellStyle name="60% - Accent3 7" xfId="193"/>
    <cellStyle name="60% - Accent3 8" xfId="194"/>
    <cellStyle name="60% - Accent3 9" xfId="195"/>
    <cellStyle name="60% - Accent4 10" xfId="196"/>
    <cellStyle name="60% - Accent4 11" xfId="197"/>
    <cellStyle name="60% - Accent4 12" xfId="198"/>
    <cellStyle name="60% - Accent4 13" xfId="199"/>
    <cellStyle name="60% - Accent4 14" xfId="200"/>
    <cellStyle name="60% - Accent4 2" xfId="201"/>
    <cellStyle name="60% - Accent4 3" xfId="202"/>
    <cellStyle name="60% - Accent4 4" xfId="203"/>
    <cellStyle name="60% - Accent4 5" xfId="204"/>
    <cellStyle name="60% - Accent4 6" xfId="205"/>
    <cellStyle name="60% - Accent4 7" xfId="206"/>
    <cellStyle name="60% - Accent4 8" xfId="207"/>
    <cellStyle name="60% - Accent4 9" xfId="208"/>
    <cellStyle name="60% - Accent5 10" xfId="209"/>
    <cellStyle name="60% - Accent5 11" xfId="210"/>
    <cellStyle name="60% - Accent5 12" xfId="211"/>
    <cellStyle name="60% - Accent5 13" xfId="212"/>
    <cellStyle name="60% - Accent5 14" xfId="213"/>
    <cellStyle name="60% - Accent5 2" xfId="214"/>
    <cellStyle name="60% - Accent5 3" xfId="215"/>
    <cellStyle name="60% - Accent5 4" xfId="216"/>
    <cellStyle name="60% - Accent5 5" xfId="217"/>
    <cellStyle name="60% - Accent5 6" xfId="218"/>
    <cellStyle name="60% - Accent5 7" xfId="219"/>
    <cellStyle name="60% - Accent5 8" xfId="220"/>
    <cellStyle name="60% - Accent5 9" xfId="221"/>
    <cellStyle name="60% - Accent6 10" xfId="222"/>
    <cellStyle name="60% - Accent6 11" xfId="223"/>
    <cellStyle name="60% - Accent6 12" xfId="224"/>
    <cellStyle name="60% - Accent6 13" xfId="225"/>
    <cellStyle name="60% - Accent6 14" xfId="226"/>
    <cellStyle name="60% - Accent6 2" xfId="227"/>
    <cellStyle name="60% - Accent6 3" xfId="228"/>
    <cellStyle name="60% - Accent6 4" xfId="229"/>
    <cellStyle name="60% - Accent6 5" xfId="230"/>
    <cellStyle name="60% - Accent6 6" xfId="231"/>
    <cellStyle name="60% - Accent6 7" xfId="232"/>
    <cellStyle name="60% - Accent6 8" xfId="233"/>
    <cellStyle name="60% - Accent6 9" xfId="234"/>
    <cellStyle name="Accent1 10" xfId="235"/>
    <cellStyle name="Accent1 11" xfId="236"/>
    <cellStyle name="Accent1 12" xfId="237"/>
    <cellStyle name="Accent1 13" xfId="238"/>
    <cellStyle name="Accent1 14" xfId="239"/>
    <cellStyle name="Accent1 2" xfId="240"/>
    <cellStyle name="Accent1 3" xfId="241"/>
    <cellStyle name="Accent1 4" xfId="242"/>
    <cellStyle name="Accent1 5" xfId="243"/>
    <cellStyle name="Accent1 6" xfId="244"/>
    <cellStyle name="Accent1 7" xfId="245"/>
    <cellStyle name="Accent1 8" xfId="246"/>
    <cellStyle name="Accent1 9" xfId="247"/>
    <cellStyle name="Accent2 10" xfId="248"/>
    <cellStyle name="Accent2 11" xfId="249"/>
    <cellStyle name="Accent2 12" xfId="250"/>
    <cellStyle name="Accent2 13" xfId="251"/>
    <cellStyle name="Accent2 14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14" xfId="265"/>
    <cellStyle name="Accent3 2" xfId="266"/>
    <cellStyle name="Accent3 3" xfId="267"/>
    <cellStyle name="Accent3 4" xfId="268"/>
    <cellStyle name="Accent3 5" xfId="269"/>
    <cellStyle name="Accent3 6" xfId="270"/>
    <cellStyle name="Accent3 7" xfId="271"/>
    <cellStyle name="Accent3 8" xfId="272"/>
    <cellStyle name="Accent3 9" xfId="273"/>
    <cellStyle name="Accent4 10" xfId="274"/>
    <cellStyle name="Accent4 11" xfId="275"/>
    <cellStyle name="Accent4 12" xfId="276"/>
    <cellStyle name="Accent4 13" xfId="277"/>
    <cellStyle name="Accent4 14" xfId="278"/>
    <cellStyle name="Accent4 2" xfId="279"/>
    <cellStyle name="Accent4 3" xfId="280"/>
    <cellStyle name="Accent4 4" xfId="281"/>
    <cellStyle name="Accent4 5" xfId="282"/>
    <cellStyle name="Accent4 6" xfId="283"/>
    <cellStyle name="Accent4 7" xfId="284"/>
    <cellStyle name="Accent4 8" xfId="285"/>
    <cellStyle name="Accent4 9" xfId="286"/>
    <cellStyle name="Accent5 10" xfId="287"/>
    <cellStyle name="Accent5 11" xfId="288"/>
    <cellStyle name="Accent5 12" xfId="289"/>
    <cellStyle name="Accent5 13" xfId="290"/>
    <cellStyle name="Accent5 14" xfId="291"/>
    <cellStyle name="Accent5 2" xfId="292"/>
    <cellStyle name="Accent5 3" xfId="293"/>
    <cellStyle name="Accent5 4" xfId="294"/>
    <cellStyle name="Accent5 5" xfId="295"/>
    <cellStyle name="Accent5 6" xfId="296"/>
    <cellStyle name="Accent5 7" xfId="297"/>
    <cellStyle name="Accent5 8" xfId="298"/>
    <cellStyle name="Accent5 9" xfId="299"/>
    <cellStyle name="Accent6 10" xfId="300"/>
    <cellStyle name="Accent6 11" xfId="301"/>
    <cellStyle name="Accent6 12" xfId="302"/>
    <cellStyle name="Accent6 13" xfId="303"/>
    <cellStyle name="Accent6 14" xfId="304"/>
    <cellStyle name="Accent6 2" xfId="305"/>
    <cellStyle name="Accent6 3" xfId="306"/>
    <cellStyle name="Accent6 4" xfId="307"/>
    <cellStyle name="Accent6 5" xfId="308"/>
    <cellStyle name="Accent6 6" xfId="309"/>
    <cellStyle name="Accent6 7" xfId="310"/>
    <cellStyle name="Accent6 8" xfId="311"/>
    <cellStyle name="Accent6 9" xfId="312"/>
    <cellStyle name="Bad 10" xfId="313"/>
    <cellStyle name="Bad 11" xfId="314"/>
    <cellStyle name="Bad 12" xfId="315"/>
    <cellStyle name="Bad 13" xfId="316"/>
    <cellStyle name="Bad 14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 10" xfId="326"/>
    <cellStyle name="Calculation 11" xfId="327"/>
    <cellStyle name="Calculation 12" xfId="328"/>
    <cellStyle name="Calculation 13" xfId="329"/>
    <cellStyle name="Calculation 14" xfId="330"/>
    <cellStyle name="Calculation 2" xfId="331"/>
    <cellStyle name="Calculation 3" xfId="332"/>
    <cellStyle name="Calculation 4" xfId="333"/>
    <cellStyle name="Calculation 5" xfId="334"/>
    <cellStyle name="Calculation 6" xfId="335"/>
    <cellStyle name="Calculation 7" xfId="336"/>
    <cellStyle name="Calculation 8" xfId="337"/>
    <cellStyle name="Calculation 9" xfId="338"/>
    <cellStyle name="Comma 3" xfId="339"/>
    <cellStyle name="Check Cell 10" xfId="340"/>
    <cellStyle name="Check Cell 11" xfId="341"/>
    <cellStyle name="Check Cell 12" xfId="342"/>
    <cellStyle name="Check Cell 13" xfId="343"/>
    <cellStyle name="Check Cell 14" xfId="344"/>
    <cellStyle name="Check Cell 2" xfId="345"/>
    <cellStyle name="Check Cell 3" xfId="346"/>
    <cellStyle name="Check Cell 4" xfId="347"/>
    <cellStyle name="Check Cell 5" xfId="348"/>
    <cellStyle name="Check Cell 6" xfId="349"/>
    <cellStyle name="Check Cell 7" xfId="350"/>
    <cellStyle name="Check Cell 8" xfId="351"/>
    <cellStyle name="Check Cell 9" xfId="352"/>
    <cellStyle name="Explanatory Text 10" xfId="353"/>
    <cellStyle name="Explanatory Text 11" xfId="354"/>
    <cellStyle name="Explanatory Text 12" xfId="355"/>
    <cellStyle name="Explanatory Text 13" xfId="356"/>
    <cellStyle name="Explanatory Text 14" xfId="357"/>
    <cellStyle name="Explanatory Text 2" xfId="358"/>
    <cellStyle name="Explanatory Text 3" xfId="359"/>
    <cellStyle name="Explanatory Text 4" xfId="360"/>
    <cellStyle name="Explanatory Text 5" xfId="361"/>
    <cellStyle name="Explanatory Text 6" xfId="362"/>
    <cellStyle name="Explanatory Text 7" xfId="363"/>
    <cellStyle name="Explanatory Text 8" xfId="364"/>
    <cellStyle name="Explanatory Text 9" xfId="365"/>
    <cellStyle name="Good 10" xfId="366"/>
    <cellStyle name="Good 11" xfId="367"/>
    <cellStyle name="Good 12" xfId="368"/>
    <cellStyle name="Good 13" xfId="369"/>
    <cellStyle name="Good 14" xfId="370"/>
    <cellStyle name="Good 2" xfId="371"/>
    <cellStyle name="Good 3" xfId="372"/>
    <cellStyle name="Good 4" xfId="373"/>
    <cellStyle name="Good 5" xfId="374"/>
    <cellStyle name="Good 6" xfId="375"/>
    <cellStyle name="Good 7" xfId="376"/>
    <cellStyle name="Good 8" xfId="377"/>
    <cellStyle name="Good 9" xfId="378"/>
    <cellStyle name="Heading 1 10" xfId="379"/>
    <cellStyle name="Heading 1 11" xfId="380"/>
    <cellStyle name="Heading 1 12" xfId="381"/>
    <cellStyle name="Heading 1 13" xfId="382"/>
    <cellStyle name="Heading 1 14" xfId="383"/>
    <cellStyle name="Heading 1 2" xfId="384"/>
    <cellStyle name="Heading 1 3" xfId="385"/>
    <cellStyle name="Heading 1 4" xfId="386"/>
    <cellStyle name="Heading 1 5" xfId="387"/>
    <cellStyle name="Heading 1 6" xfId="388"/>
    <cellStyle name="Heading 1 7" xfId="389"/>
    <cellStyle name="Heading 1 8" xfId="390"/>
    <cellStyle name="Heading 1 9" xfId="391"/>
    <cellStyle name="Heading 2 10" xfId="392"/>
    <cellStyle name="Heading 2 11" xfId="393"/>
    <cellStyle name="Heading 2 12" xfId="394"/>
    <cellStyle name="Heading 2 13" xfId="395"/>
    <cellStyle name="Heading 2 14" xfId="396"/>
    <cellStyle name="Heading 2 2" xfId="397"/>
    <cellStyle name="Heading 2 3" xfId="398"/>
    <cellStyle name="Heading 2 4" xfId="399"/>
    <cellStyle name="Heading 2 5" xfId="400"/>
    <cellStyle name="Heading 2 6" xfId="401"/>
    <cellStyle name="Heading 2 7" xfId="402"/>
    <cellStyle name="Heading 2 8" xfId="403"/>
    <cellStyle name="Heading 2 9" xfId="404"/>
    <cellStyle name="Heading 3 10" xfId="405"/>
    <cellStyle name="Heading 3 11" xfId="406"/>
    <cellStyle name="Heading 3 12" xfId="407"/>
    <cellStyle name="Heading 3 13" xfId="408"/>
    <cellStyle name="Heading 3 14" xfId="409"/>
    <cellStyle name="Heading 3 2" xfId="410"/>
    <cellStyle name="Heading 3 3" xfId="411"/>
    <cellStyle name="Heading 3 4" xfId="412"/>
    <cellStyle name="Heading 3 5" xfId="413"/>
    <cellStyle name="Heading 3 6" xfId="414"/>
    <cellStyle name="Heading 3 7" xfId="415"/>
    <cellStyle name="Heading 3 8" xfId="416"/>
    <cellStyle name="Heading 3 9" xfId="417"/>
    <cellStyle name="Heading 4 10" xfId="418"/>
    <cellStyle name="Heading 4 11" xfId="419"/>
    <cellStyle name="Heading 4 12" xfId="420"/>
    <cellStyle name="Heading 4 13" xfId="421"/>
    <cellStyle name="Heading 4 14" xfId="422"/>
    <cellStyle name="Heading 4 2" xfId="423"/>
    <cellStyle name="Heading 4 3" xfId="424"/>
    <cellStyle name="Heading 4 4" xfId="425"/>
    <cellStyle name="Heading 4 5" xfId="426"/>
    <cellStyle name="Heading 4 6" xfId="427"/>
    <cellStyle name="Heading 4 7" xfId="428"/>
    <cellStyle name="Heading 4 8" xfId="429"/>
    <cellStyle name="Heading 4 9" xfId="430"/>
    <cellStyle name="Input 10" xfId="431"/>
    <cellStyle name="Input 11" xfId="432"/>
    <cellStyle name="Input 12" xfId="433"/>
    <cellStyle name="Input 13" xfId="434"/>
    <cellStyle name="Input 14" xfId="435"/>
    <cellStyle name="Input 2" xfId="436"/>
    <cellStyle name="Input 3" xfId="437"/>
    <cellStyle name="Input 4" xfId="438"/>
    <cellStyle name="Input 5" xfId="439"/>
    <cellStyle name="Input 6" xfId="440"/>
    <cellStyle name="Input 7" xfId="441"/>
    <cellStyle name="Input 8" xfId="442"/>
    <cellStyle name="Input 9" xfId="443"/>
    <cellStyle name="Linked Cell 10" xfId="444"/>
    <cellStyle name="Linked Cell 11" xfId="445"/>
    <cellStyle name="Linked Cell 12" xfId="446"/>
    <cellStyle name="Linked Cell 13" xfId="447"/>
    <cellStyle name="Linked Cell 14" xfId="448"/>
    <cellStyle name="Linked Cell 2" xfId="449"/>
    <cellStyle name="Linked Cell 3" xfId="450"/>
    <cellStyle name="Linked Cell 4" xfId="451"/>
    <cellStyle name="Linked Cell 5" xfId="452"/>
    <cellStyle name="Linked Cell 6" xfId="453"/>
    <cellStyle name="Linked Cell 7" xfId="454"/>
    <cellStyle name="Linked Cell 8" xfId="455"/>
    <cellStyle name="Linked Cell 9" xfId="456"/>
    <cellStyle name="Neutral 10" xfId="457"/>
    <cellStyle name="Neutral 11" xfId="458"/>
    <cellStyle name="Neutral 12" xfId="459"/>
    <cellStyle name="Neutral 13" xfId="460"/>
    <cellStyle name="Neutral 14" xfId="461"/>
    <cellStyle name="Neutral 2" xfId="462"/>
    <cellStyle name="Neutral 3" xfId="463"/>
    <cellStyle name="Neutral 4" xfId="464"/>
    <cellStyle name="Neutral 5" xfId="465"/>
    <cellStyle name="Neutral 6" xfId="466"/>
    <cellStyle name="Neutral 7" xfId="467"/>
    <cellStyle name="Neutral 8" xfId="468"/>
    <cellStyle name="Neutral 9" xfId="469"/>
    <cellStyle name="Normal" xfId="0" builtinId="0"/>
    <cellStyle name="Normal 10" xfId="470"/>
    <cellStyle name="Normal 11" xfId="471"/>
    <cellStyle name="Normal 12" xfId="472"/>
    <cellStyle name="Normal 13" xfId="473"/>
    <cellStyle name="Normal 14" xfId="474"/>
    <cellStyle name="Normal 15" xfId="475"/>
    <cellStyle name="Normal 16" xfId="476"/>
    <cellStyle name="Normal 17" xfId="477"/>
    <cellStyle name="Normal 2" xfId="478"/>
    <cellStyle name="Normal 2 2" xfId="479"/>
    <cellStyle name="Normal 2 3" xfId="480"/>
    <cellStyle name="Normal 3" xfId="481"/>
    <cellStyle name="Normal 4" xfId="482"/>
    <cellStyle name="Normal 5" xfId="483"/>
    <cellStyle name="Normal 6" xfId="484"/>
    <cellStyle name="Normal 9" xfId="485"/>
    <cellStyle name="Note 10" xfId="486"/>
    <cellStyle name="Note 11" xfId="487"/>
    <cellStyle name="Note 12" xfId="488"/>
    <cellStyle name="Note 13" xfId="489"/>
    <cellStyle name="Note 14" xfId="490"/>
    <cellStyle name="Note 2" xfId="491"/>
    <cellStyle name="Note 3" xfId="492"/>
    <cellStyle name="Note 4" xfId="493"/>
    <cellStyle name="Note 5" xfId="494"/>
    <cellStyle name="Note 6" xfId="495"/>
    <cellStyle name="Note 7" xfId="496"/>
    <cellStyle name="Note 8" xfId="497"/>
    <cellStyle name="Note 9" xfId="498"/>
    <cellStyle name="Output 10" xfId="499"/>
    <cellStyle name="Output 11" xfId="500"/>
    <cellStyle name="Output 12" xfId="501"/>
    <cellStyle name="Output 13" xfId="502"/>
    <cellStyle name="Output 14" xfId="503"/>
    <cellStyle name="Output 2" xfId="504"/>
    <cellStyle name="Output 3" xfId="505"/>
    <cellStyle name="Output 4" xfId="506"/>
    <cellStyle name="Output 5" xfId="507"/>
    <cellStyle name="Output 6" xfId="508"/>
    <cellStyle name="Output 7" xfId="509"/>
    <cellStyle name="Output 8" xfId="510"/>
    <cellStyle name="Output 9" xfId="511"/>
    <cellStyle name="Title 10" xfId="512"/>
    <cellStyle name="Title 11" xfId="513"/>
    <cellStyle name="Title 12" xfId="514"/>
    <cellStyle name="Title 13" xfId="515"/>
    <cellStyle name="Title 14" xfId="516"/>
    <cellStyle name="Title 2" xfId="517"/>
    <cellStyle name="Title 3" xfId="518"/>
    <cellStyle name="Title 4" xfId="519"/>
    <cellStyle name="Title 5" xfId="520"/>
    <cellStyle name="Title 6" xfId="521"/>
    <cellStyle name="Title 7" xfId="522"/>
    <cellStyle name="Title 8" xfId="523"/>
    <cellStyle name="Title 9" xfId="524"/>
    <cellStyle name="Total 10" xfId="525"/>
    <cellStyle name="Total 11" xfId="526"/>
    <cellStyle name="Total 12" xfId="527"/>
    <cellStyle name="Total 13" xfId="528"/>
    <cellStyle name="Total 14" xfId="529"/>
    <cellStyle name="Total 2" xfId="530"/>
    <cellStyle name="Total 3" xfId="531"/>
    <cellStyle name="Total 4" xfId="532"/>
    <cellStyle name="Total 5" xfId="533"/>
    <cellStyle name="Total 6" xfId="534"/>
    <cellStyle name="Total 7" xfId="535"/>
    <cellStyle name="Total 8" xfId="536"/>
    <cellStyle name="Total 9" xfId="537"/>
    <cellStyle name="Warning Text 10" xfId="538"/>
    <cellStyle name="Warning Text 11" xfId="539"/>
    <cellStyle name="Warning Text 12" xfId="540"/>
    <cellStyle name="Warning Text 13" xfId="541"/>
    <cellStyle name="Warning Text 14" xfId="542"/>
    <cellStyle name="Warning Text 2" xfId="543"/>
    <cellStyle name="Warning Text 3" xfId="544"/>
    <cellStyle name="Warning Text 4" xfId="545"/>
    <cellStyle name="Warning Text 5" xfId="546"/>
    <cellStyle name="Warning Text 6" xfId="547"/>
    <cellStyle name="Warning Text 7" xfId="548"/>
    <cellStyle name="Warning Text 8" xfId="549"/>
    <cellStyle name="Warning Text 9" xfId="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923927</xdr:colOff>
      <xdr:row>0</xdr:row>
      <xdr:rowOff>0</xdr:rowOff>
    </xdr:from>
    <xdr:to>
      <xdr:col>1</xdr:col>
      <xdr:colOff>85725</xdr:colOff>
      <xdr:row>4</xdr:row>
      <xdr:rowOff>57150</xdr:rowOff>
    </xdr:to>
    <xdr:pic>
      <xdr:nvPicPr>
        <xdr:cNvPr id="2049" name="Picture 1" descr="Better Logo 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7" y="0"/>
          <a:ext cx="781048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995361</xdr:colOff>
      <xdr:row>0</xdr:row>
      <xdr:rowOff>0</xdr:rowOff>
    </xdr:from>
    <xdr:to>
      <xdr:col>0</xdr:col>
      <xdr:colOff>1628774</xdr:colOff>
      <xdr:row>3</xdr:row>
      <xdr:rowOff>85724</xdr:rowOff>
    </xdr:to>
    <xdr:pic>
      <xdr:nvPicPr>
        <xdr:cNvPr id="2" name="Picture 1" descr="Better Logo 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1" y="0"/>
          <a:ext cx="633413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142875</xdr:rowOff>
    </xdr:from>
    <xdr:to>
      <xdr:col>0</xdr:col>
      <xdr:colOff>1185863</xdr:colOff>
      <xdr:row>3</xdr:row>
      <xdr:rowOff>200024</xdr:rowOff>
    </xdr:to>
    <xdr:pic>
      <xdr:nvPicPr>
        <xdr:cNvPr id="3" name="Picture 2" descr="Better Logo 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42875"/>
          <a:ext cx="633413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A7" sqref="A7:XFD7"/>
    </sheetView>
  </sheetViews>
  <sheetFormatPr defaultColWidth="9.125" defaultRowHeight="15.75"/>
  <cols>
    <col min="1" max="1" width="21.25" style="26" customWidth="1"/>
    <col min="2" max="2" width="11.25" style="14" customWidth="1"/>
    <col min="3" max="3" width="9.625" style="26" customWidth="1"/>
    <col min="4" max="4" width="15.625" style="14" customWidth="1"/>
    <col min="5" max="5" width="24.875" style="28" customWidth="1"/>
    <col min="6" max="8" width="14.875" style="15" customWidth="1"/>
    <col min="9" max="16384" width="9.125" style="15"/>
  </cols>
  <sheetData>
    <row r="1" spans="1:8" s="42" customFormat="1">
      <c r="A1" s="130"/>
      <c r="B1" s="15"/>
      <c r="C1" s="39"/>
      <c r="D1" s="39" t="s">
        <v>2</v>
      </c>
      <c r="E1" s="40"/>
    </row>
    <row r="2" spans="1:8" s="42" customFormat="1">
      <c r="A2" s="130"/>
      <c r="B2" s="15"/>
      <c r="C2" s="39"/>
      <c r="D2" s="39" t="s">
        <v>3</v>
      </c>
      <c r="E2" s="40"/>
    </row>
    <row r="3" spans="1:8" s="42" customFormat="1">
      <c r="A3" s="130"/>
      <c r="B3" s="15"/>
      <c r="C3" s="39"/>
      <c r="D3" s="39" t="s">
        <v>273</v>
      </c>
      <c r="E3" s="40"/>
    </row>
    <row r="4" spans="1:8" s="42" customFormat="1" ht="17.25" customHeight="1">
      <c r="A4" s="130"/>
      <c r="B4" s="108"/>
      <c r="C4" s="39"/>
      <c r="D4" s="41"/>
      <c r="E4" s="40"/>
    </row>
    <row r="5" spans="1:8" ht="26.25" customHeight="1">
      <c r="A5" s="143" t="s">
        <v>168</v>
      </c>
      <c r="B5" s="143"/>
      <c r="C5" s="143"/>
      <c r="D5" s="143"/>
      <c r="E5" s="143"/>
      <c r="F5" s="143"/>
      <c r="G5" s="143"/>
      <c r="H5" s="143"/>
    </row>
    <row r="6" spans="1:8" s="29" customFormat="1" ht="6" customHeight="1">
      <c r="A6" s="167"/>
      <c r="B6" s="167"/>
      <c r="C6" s="167"/>
      <c r="D6" s="167"/>
      <c r="E6" s="167"/>
      <c r="F6" s="167"/>
      <c r="G6" s="167"/>
      <c r="H6" s="167"/>
    </row>
    <row r="7" spans="1:8" s="14" customFormat="1" ht="23.25" customHeight="1">
      <c r="A7" s="18" t="s">
        <v>154</v>
      </c>
      <c r="B7" s="18" t="s">
        <v>155</v>
      </c>
      <c r="C7" s="18" t="s">
        <v>153</v>
      </c>
      <c r="D7" s="19" t="s">
        <v>156</v>
      </c>
      <c r="E7" s="18" t="s">
        <v>157</v>
      </c>
      <c r="F7" s="19" t="s">
        <v>266</v>
      </c>
      <c r="G7" s="18" t="s">
        <v>267</v>
      </c>
      <c r="H7" s="109" t="s">
        <v>268</v>
      </c>
    </row>
    <row r="8" spans="1:8" s="30" customFormat="1" ht="23.25" customHeight="1">
      <c r="A8" s="13" t="s">
        <v>33</v>
      </c>
      <c r="B8" s="51" t="s">
        <v>22</v>
      </c>
      <c r="C8" s="48" t="s">
        <v>225</v>
      </c>
      <c r="D8" s="131">
        <v>39444</v>
      </c>
      <c r="E8" s="120" t="s">
        <v>269</v>
      </c>
      <c r="F8" s="66">
        <v>5</v>
      </c>
      <c r="G8" s="79">
        <v>5</v>
      </c>
      <c r="H8" s="166">
        <v>5</v>
      </c>
    </row>
    <row r="9" spans="1:8" s="30" customFormat="1" ht="23.25" customHeight="1">
      <c r="A9" s="13" t="s">
        <v>71</v>
      </c>
      <c r="B9" s="55" t="s">
        <v>4</v>
      </c>
      <c r="C9" s="48" t="s">
        <v>210</v>
      </c>
      <c r="D9" s="131">
        <v>39191</v>
      </c>
      <c r="E9" s="121" t="s">
        <v>89</v>
      </c>
      <c r="F9" s="66">
        <v>5</v>
      </c>
      <c r="G9" s="66">
        <v>4.8</v>
      </c>
      <c r="H9" s="166">
        <v>5</v>
      </c>
    </row>
    <row r="10" spans="1:8" s="43" customFormat="1" ht="23.25" customHeight="1">
      <c r="A10" s="13" t="s">
        <v>55</v>
      </c>
      <c r="B10" s="51" t="s">
        <v>56</v>
      </c>
      <c r="C10" s="48" t="s">
        <v>200</v>
      </c>
      <c r="D10" s="131">
        <v>39555</v>
      </c>
      <c r="E10" s="121" t="s">
        <v>88</v>
      </c>
      <c r="F10" s="66">
        <v>4.8</v>
      </c>
      <c r="G10" s="66">
        <v>4.8</v>
      </c>
      <c r="H10" s="166">
        <v>5</v>
      </c>
    </row>
    <row r="11" spans="1:8" s="6" customFormat="1" ht="23.25" customHeight="1">
      <c r="A11" s="13" t="s">
        <v>58</v>
      </c>
      <c r="B11" s="51" t="s">
        <v>4</v>
      </c>
      <c r="C11" s="48" t="s">
        <v>209</v>
      </c>
      <c r="D11" s="132">
        <v>39635</v>
      </c>
      <c r="E11" s="121" t="s">
        <v>88</v>
      </c>
      <c r="F11" s="74">
        <v>5</v>
      </c>
      <c r="G11" s="66">
        <v>4.4000000000000004</v>
      </c>
      <c r="H11" s="166">
        <v>5</v>
      </c>
    </row>
    <row r="12" spans="1:8" s="6" customFormat="1" ht="23.25" customHeight="1">
      <c r="A12" s="45" t="s">
        <v>37</v>
      </c>
      <c r="B12" s="59" t="s">
        <v>12</v>
      </c>
      <c r="C12" s="48" t="s">
        <v>206</v>
      </c>
      <c r="D12" s="133">
        <v>39967</v>
      </c>
      <c r="E12" s="122" t="s">
        <v>85</v>
      </c>
      <c r="F12" s="68">
        <v>4.8</v>
      </c>
      <c r="G12" s="102">
        <v>4.5999999999999996</v>
      </c>
      <c r="H12" s="166">
        <v>5</v>
      </c>
    </row>
    <row r="13" spans="1:8" s="6" customFormat="1" ht="23.25" customHeight="1">
      <c r="A13" s="13" t="s">
        <v>83</v>
      </c>
      <c r="B13" s="51" t="s">
        <v>77</v>
      </c>
      <c r="C13" s="48" t="s">
        <v>219</v>
      </c>
      <c r="D13" s="132">
        <v>39463</v>
      </c>
      <c r="E13" s="123" t="s">
        <v>90</v>
      </c>
      <c r="F13" s="74">
        <v>4.7</v>
      </c>
      <c r="G13" s="78">
        <v>4.2</v>
      </c>
      <c r="H13" s="166">
        <v>5</v>
      </c>
    </row>
    <row r="14" spans="1:8" s="103" customFormat="1" ht="23.25" customHeight="1">
      <c r="A14" s="45" t="s">
        <v>34</v>
      </c>
      <c r="B14" s="59" t="s">
        <v>0</v>
      </c>
      <c r="C14" s="48" t="s">
        <v>196</v>
      </c>
      <c r="D14" s="134" t="s">
        <v>35</v>
      </c>
      <c r="E14" s="122" t="s">
        <v>85</v>
      </c>
      <c r="F14" s="85">
        <v>4.5</v>
      </c>
      <c r="G14" s="102">
        <v>4.4000000000000004</v>
      </c>
      <c r="H14" s="166">
        <v>5</v>
      </c>
    </row>
    <row r="15" spans="1:8" s="6" customFormat="1" ht="23.25" customHeight="1">
      <c r="A15" s="13" t="s">
        <v>45</v>
      </c>
      <c r="B15" s="55" t="s">
        <v>4</v>
      </c>
      <c r="C15" s="48" t="s">
        <v>207</v>
      </c>
      <c r="D15" s="131">
        <v>39740</v>
      </c>
      <c r="E15" s="107" t="s">
        <v>86</v>
      </c>
      <c r="F15" s="66">
        <v>4.2</v>
      </c>
      <c r="G15" s="66">
        <v>4.4000000000000004</v>
      </c>
      <c r="H15" s="166">
        <v>4.8</v>
      </c>
    </row>
    <row r="16" spans="1:8" s="6" customFormat="1" ht="23.25" customHeight="1">
      <c r="A16" s="13" t="s">
        <v>49</v>
      </c>
      <c r="B16" s="55" t="s">
        <v>4</v>
      </c>
      <c r="C16" s="48" t="s">
        <v>208</v>
      </c>
      <c r="D16" s="131">
        <v>39254</v>
      </c>
      <c r="E16" s="124" t="s">
        <v>87</v>
      </c>
      <c r="F16" s="66">
        <v>4.8</v>
      </c>
      <c r="G16" s="68">
        <v>3.6</v>
      </c>
      <c r="H16" s="166">
        <v>5</v>
      </c>
    </row>
    <row r="17" spans="1:8" s="95" customFormat="1" ht="23.25" customHeight="1">
      <c r="A17" s="31" t="s">
        <v>68</v>
      </c>
      <c r="B17" s="54" t="s">
        <v>30</v>
      </c>
      <c r="C17" s="48" t="s">
        <v>204</v>
      </c>
      <c r="D17" s="135">
        <v>39088</v>
      </c>
      <c r="E17" s="125" t="s">
        <v>89</v>
      </c>
      <c r="F17" s="73">
        <v>4</v>
      </c>
      <c r="G17" s="73">
        <v>4.4000000000000004</v>
      </c>
      <c r="H17" s="166">
        <v>4.8</v>
      </c>
    </row>
    <row r="18" spans="1:8" s="6" customFormat="1" ht="23.25" customHeight="1">
      <c r="A18" s="13" t="s">
        <v>69</v>
      </c>
      <c r="B18" s="51" t="s">
        <v>17</v>
      </c>
      <c r="C18" s="48" t="s">
        <v>205</v>
      </c>
      <c r="D18" s="132">
        <v>39591</v>
      </c>
      <c r="E18" s="121" t="s">
        <v>89</v>
      </c>
      <c r="F18" s="74">
        <v>4</v>
      </c>
      <c r="G18" s="66">
        <v>4.4000000000000004</v>
      </c>
      <c r="H18" s="166">
        <v>4.8</v>
      </c>
    </row>
    <row r="19" spans="1:8" s="6" customFormat="1" ht="23.25" customHeight="1">
      <c r="A19" s="5" t="s">
        <v>61</v>
      </c>
      <c r="B19" s="18" t="s">
        <v>62</v>
      </c>
      <c r="C19" s="48" t="s">
        <v>215</v>
      </c>
      <c r="D19" s="136">
        <v>39084</v>
      </c>
      <c r="E19" s="120" t="s">
        <v>88</v>
      </c>
      <c r="F19" s="71">
        <v>4</v>
      </c>
      <c r="G19" s="79">
        <v>4.4000000000000004</v>
      </c>
      <c r="H19" s="166">
        <v>4.8</v>
      </c>
    </row>
    <row r="20" spans="1:8" s="6" customFormat="1" ht="23.25" customHeight="1">
      <c r="A20" s="16" t="s">
        <v>54</v>
      </c>
      <c r="B20" s="56" t="s">
        <v>32</v>
      </c>
      <c r="C20" s="48" t="s">
        <v>220</v>
      </c>
      <c r="D20" s="137">
        <v>40034</v>
      </c>
      <c r="E20" s="123" t="s">
        <v>87</v>
      </c>
      <c r="F20" s="67">
        <v>4.7</v>
      </c>
      <c r="G20" s="78">
        <v>3.4</v>
      </c>
      <c r="H20" s="166">
        <v>5</v>
      </c>
    </row>
    <row r="21" spans="1:8" s="95" customFormat="1" ht="23.25" customHeight="1">
      <c r="A21" s="31" t="s">
        <v>40</v>
      </c>
      <c r="B21" s="54" t="s">
        <v>41</v>
      </c>
      <c r="C21" s="48" t="s">
        <v>222</v>
      </c>
      <c r="D21" s="135">
        <v>39836</v>
      </c>
      <c r="E21" s="126" t="s">
        <v>85</v>
      </c>
      <c r="F21" s="73">
        <v>4</v>
      </c>
      <c r="G21" s="81">
        <v>4.25</v>
      </c>
      <c r="H21" s="166">
        <v>4.5999999999999996</v>
      </c>
    </row>
    <row r="22" spans="1:8" s="6" customFormat="1" ht="23.25" customHeight="1">
      <c r="A22" s="13" t="s">
        <v>72</v>
      </c>
      <c r="B22" s="55" t="s">
        <v>73</v>
      </c>
      <c r="C22" s="48" t="s">
        <v>211</v>
      </c>
      <c r="D22" s="131">
        <v>39832</v>
      </c>
      <c r="E22" s="121" t="s">
        <v>89</v>
      </c>
      <c r="F22" s="75">
        <v>4.25</v>
      </c>
      <c r="G22" s="66">
        <v>4.5</v>
      </c>
      <c r="H22" s="166">
        <v>4</v>
      </c>
    </row>
    <row r="23" spans="1:8" s="6" customFormat="1" ht="23.25" customHeight="1">
      <c r="A23" s="13" t="s">
        <v>46</v>
      </c>
      <c r="B23" s="51" t="s">
        <v>47</v>
      </c>
      <c r="C23" s="48" t="s">
        <v>214</v>
      </c>
      <c r="D23" s="131">
        <v>39491</v>
      </c>
      <c r="E23" s="127" t="s">
        <v>86</v>
      </c>
      <c r="F23" s="66">
        <v>4.5</v>
      </c>
      <c r="G23" s="79">
        <v>3.6</v>
      </c>
      <c r="H23" s="166">
        <v>4.5999999999999996</v>
      </c>
    </row>
    <row r="24" spans="1:8" s="6" customFormat="1" ht="23.25" customHeight="1">
      <c r="A24" s="13" t="s">
        <v>42</v>
      </c>
      <c r="B24" s="55" t="s">
        <v>16</v>
      </c>
      <c r="C24" s="48" t="s">
        <v>226</v>
      </c>
      <c r="D24" s="131" t="s">
        <v>43</v>
      </c>
      <c r="E24" s="128" t="s">
        <v>85</v>
      </c>
      <c r="F24" s="66">
        <v>4</v>
      </c>
      <c r="G24" s="94">
        <v>3.8</v>
      </c>
      <c r="H24" s="166">
        <v>4.8</v>
      </c>
    </row>
    <row r="25" spans="1:8" s="6" customFormat="1" ht="23.25" customHeight="1">
      <c r="A25" s="45" t="s">
        <v>38</v>
      </c>
      <c r="B25" s="59" t="s">
        <v>39</v>
      </c>
      <c r="C25" s="48" t="s">
        <v>218</v>
      </c>
      <c r="D25" s="133">
        <v>40070</v>
      </c>
      <c r="E25" s="128" t="s">
        <v>85</v>
      </c>
      <c r="F25" s="68">
        <v>4.2</v>
      </c>
      <c r="G25" s="94">
        <v>3.4</v>
      </c>
      <c r="H25" s="166">
        <v>4.8</v>
      </c>
    </row>
    <row r="26" spans="1:8" s="43" customFormat="1" ht="23.25" customHeight="1">
      <c r="A26" s="45" t="s">
        <v>27</v>
      </c>
      <c r="B26" s="59" t="s">
        <v>18</v>
      </c>
      <c r="C26" s="48" t="s">
        <v>198</v>
      </c>
      <c r="D26" s="133">
        <v>39704</v>
      </c>
      <c r="E26" s="124" t="s">
        <v>269</v>
      </c>
      <c r="F26" s="68">
        <v>3.5</v>
      </c>
      <c r="G26" s="68">
        <v>4</v>
      </c>
      <c r="H26" s="166">
        <v>4.8</v>
      </c>
    </row>
    <row r="27" spans="1:8" s="6" customFormat="1" ht="23.25" customHeight="1">
      <c r="A27" s="13" t="s">
        <v>52</v>
      </c>
      <c r="B27" s="55" t="s">
        <v>53</v>
      </c>
      <c r="C27" s="48" t="s">
        <v>213</v>
      </c>
      <c r="D27" s="131">
        <v>39429</v>
      </c>
      <c r="E27" s="123" t="s">
        <v>87</v>
      </c>
      <c r="F27" s="66">
        <v>3.5</v>
      </c>
      <c r="G27" s="78">
        <v>3.8</v>
      </c>
      <c r="H27" s="166">
        <v>4.8</v>
      </c>
    </row>
    <row r="28" spans="1:8" s="6" customFormat="1" ht="23.25" customHeight="1">
      <c r="A28" s="5" t="s">
        <v>64</v>
      </c>
      <c r="B28" s="18" t="s">
        <v>65</v>
      </c>
      <c r="C28" s="48" t="s">
        <v>223</v>
      </c>
      <c r="D28" s="136">
        <v>39235</v>
      </c>
      <c r="E28" s="120" t="s">
        <v>88</v>
      </c>
      <c r="F28" s="71">
        <v>4.5</v>
      </c>
      <c r="G28" s="79">
        <v>3.6</v>
      </c>
      <c r="H28" s="166">
        <v>4</v>
      </c>
    </row>
    <row r="29" spans="1:8" s="43" customFormat="1" ht="23.25" customHeight="1">
      <c r="A29" s="45" t="s">
        <v>28</v>
      </c>
      <c r="B29" s="59" t="s">
        <v>7</v>
      </c>
      <c r="C29" s="48" t="s">
        <v>201</v>
      </c>
      <c r="D29" s="133">
        <v>39669</v>
      </c>
      <c r="E29" s="124" t="s">
        <v>269</v>
      </c>
      <c r="F29" s="68">
        <v>4</v>
      </c>
      <c r="G29" s="68">
        <v>3.8</v>
      </c>
      <c r="H29" s="166">
        <v>4.2</v>
      </c>
    </row>
    <row r="30" spans="1:8" s="100" customFormat="1" ht="23.25" customHeight="1">
      <c r="A30" s="16" t="s">
        <v>79</v>
      </c>
      <c r="B30" s="56" t="s">
        <v>0</v>
      </c>
      <c r="C30" s="48" t="s">
        <v>194</v>
      </c>
      <c r="D30" s="137">
        <v>39627</v>
      </c>
      <c r="E30" s="124" t="s">
        <v>90</v>
      </c>
      <c r="F30" s="67">
        <v>3.2</v>
      </c>
      <c r="G30" s="68">
        <v>4.5999999999999996</v>
      </c>
      <c r="H30" s="166">
        <v>4</v>
      </c>
    </row>
    <row r="31" spans="1:8" s="95" customFormat="1" ht="23.25" customHeight="1">
      <c r="A31" s="31" t="s">
        <v>31</v>
      </c>
      <c r="B31" s="54" t="s">
        <v>5</v>
      </c>
      <c r="C31" s="48" t="s">
        <v>212</v>
      </c>
      <c r="D31" s="135">
        <v>39452</v>
      </c>
      <c r="E31" s="124" t="s">
        <v>269</v>
      </c>
      <c r="F31" s="76">
        <v>4.25</v>
      </c>
      <c r="G31" s="77">
        <v>2.6</v>
      </c>
      <c r="H31" s="166">
        <v>4.5999999999999996</v>
      </c>
    </row>
    <row r="32" spans="1:8" s="99" customFormat="1" ht="23.25" customHeight="1">
      <c r="A32" s="13" t="s">
        <v>44</v>
      </c>
      <c r="B32" s="51" t="s">
        <v>0</v>
      </c>
      <c r="C32" s="48" t="s">
        <v>193</v>
      </c>
      <c r="D32" s="131">
        <v>39136</v>
      </c>
      <c r="E32" s="107" t="s">
        <v>86</v>
      </c>
      <c r="F32" s="66">
        <v>3.5</v>
      </c>
      <c r="G32" s="66">
        <v>3.4</v>
      </c>
      <c r="H32" s="166">
        <v>4.5999999999999996</v>
      </c>
    </row>
    <row r="33" spans="1:8" s="6" customFormat="1" ht="23.25" customHeight="1">
      <c r="A33" s="13" t="s">
        <v>25</v>
      </c>
      <c r="B33" s="51" t="s">
        <v>6</v>
      </c>
      <c r="C33" s="48" t="s">
        <v>216</v>
      </c>
      <c r="D33" s="131">
        <v>39767</v>
      </c>
      <c r="E33" s="120" t="s">
        <v>88</v>
      </c>
      <c r="F33" s="66">
        <v>3.6</v>
      </c>
      <c r="G33" s="79">
        <v>4</v>
      </c>
      <c r="H33" s="166">
        <v>3.6</v>
      </c>
    </row>
    <row r="34" spans="1:8" s="43" customFormat="1" ht="23.25" customHeight="1">
      <c r="A34" s="91" t="s">
        <v>8</v>
      </c>
      <c r="B34" s="92" t="s">
        <v>9</v>
      </c>
      <c r="C34" s="48" t="s">
        <v>199</v>
      </c>
      <c r="D34" s="138">
        <v>40444</v>
      </c>
      <c r="E34" s="122" t="s">
        <v>270</v>
      </c>
      <c r="F34" s="93">
        <v>2.8</v>
      </c>
      <c r="G34" s="102">
        <v>3.6</v>
      </c>
      <c r="H34" s="166">
        <v>4.5999999999999996</v>
      </c>
    </row>
    <row r="35" spans="1:8" s="98" customFormat="1" ht="23.25" customHeight="1">
      <c r="A35" s="16" t="s">
        <v>36</v>
      </c>
      <c r="B35" s="56" t="s">
        <v>0</v>
      </c>
      <c r="C35" s="48" t="s">
        <v>197</v>
      </c>
      <c r="D35" s="137">
        <v>39818</v>
      </c>
      <c r="E35" s="122" t="s">
        <v>85</v>
      </c>
      <c r="F35" s="67">
        <v>3.8</v>
      </c>
      <c r="G35" s="102">
        <v>2.2000000000000002</v>
      </c>
      <c r="H35" s="166">
        <v>4.8</v>
      </c>
    </row>
    <row r="36" spans="1:8" s="6" customFormat="1" ht="23.25" customHeight="1">
      <c r="A36" s="13" t="s">
        <v>63</v>
      </c>
      <c r="B36" s="51" t="s">
        <v>32</v>
      </c>
      <c r="C36" s="48" t="s">
        <v>221</v>
      </c>
      <c r="D36" s="131">
        <v>39083</v>
      </c>
      <c r="E36" s="120" t="s">
        <v>88</v>
      </c>
      <c r="F36" s="75">
        <v>3.75</v>
      </c>
      <c r="G36" s="79">
        <v>3.4</v>
      </c>
      <c r="H36" s="166">
        <v>2.8</v>
      </c>
    </row>
    <row r="37" spans="1:8" s="95" customFormat="1" ht="23.25" customHeight="1">
      <c r="A37" s="31" t="s">
        <v>81</v>
      </c>
      <c r="B37" s="54" t="s">
        <v>30</v>
      </c>
      <c r="C37" s="48" t="s">
        <v>203</v>
      </c>
      <c r="D37" s="139">
        <v>39194</v>
      </c>
      <c r="E37" s="125" t="s">
        <v>90</v>
      </c>
      <c r="F37" s="72">
        <v>3</v>
      </c>
      <c r="G37" s="73">
        <v>3.2</v>
      </c>
      <c r="H37" s="166">
        <v>3.6</v>
      </c>
    </row>
    <row r="38" spans="1:8" s="101" customFormat="1" ht="23.25" customHeight="1">
      <c r="A38" s="44" t="s">
        <v>23</v>
      </c>
      <c r="B38" s="57" t="s">
        <v>0</v>
      </c>
      <c r="C38" s="48" t="s">
        <v>195</v>
      </c>
      <c r="D38" s="140">
        <v>39520</v>
      </c>
      <c r="E38" s="129" t="s">
        <v>84</v>
      </c>
      <c r="F38" s="69">
        <v>2.8</v>
      </c>
      <c r="G38" s="70">
        <v>2.4</v>
      </c>
      <c r="H38" s="166">
        <v>3.4</v>
      </c>
    </row>
    <row r="39" spans="1:8" s="95" customFormat="1" ht="23.25" customHeight="1">
      <c r="A39" s="31" t="s">
        <v>149</v>
      </c>
      <c r="B39" s="54" t="s">
        <v>15</v>
      </c>
      <c r="C39" s="48" t="s">
        <v>224</v>
      </c>
      <c r="D39" s="135">
        <v>39163</v>
      </c>
      <c r="E39" s="128" t="s">
        <v>86</v>
      </c>
      <c r="F39" s="76">
        <v>2.25</v>
      </c>
      <c r="G39" s="94">
        <v>1.4</v>
      </c>
      <c r="H39" s="166">
        <v>3.4</v>
      </c>
    </row>
    <row r="40" spans="1:8" s="95" customFormat="1" ht="23.25" customHeight="1">
      <c r="A40" s="47" t="s">
        <v>13</v>
      </c>
      <c r="B40" s="60" t="s">
        <v>14</v>
      </c>
      <c r="C40" s="48" t="s">
        <v>217</v>
      </c>
      <c r="D40" s="140">
        <v>40113</v>
      </c>
      <c r="E40" s="128" t="s">
        <v>270</v>
      </c>
      <c r="F40" s="69">
        <v>2</v>
      </c>
      <c r="G40" s="94">
        <v>1.8</v>
      </c>
      <c r="H40" s="166">
        <v>3</v>
      </c>
    </row>
    <row r="41" spans="1:8" s="95" customFormat="1" ht="23.25" customHeight="1">
      <c r="A41" s="31" t="s">
        <v>150</v>
      </c>
      <c r="B41" s="54" t="s">
        <v>151</v>
      </c>
      <c r="C41" s="48" t="s">
        <v>202</v>
      </c>
      <c r="D41" s="135">
        <v>39563</v>
      </c>
      <c r="E41" s="107" t="s">
        <v>269</v>
      </c>
      <c r="F41" s="104">
        <f>1.25</f>
        <v>1.25</v>
      </c>
      <c r="G41" s="66">
        <v>1.8</v>
      </c>
      <c r="H41" s="166">
        <v>0.8</v>
      </c>
    </row>
    <row r="45" spans="1:8">
      <c r="C45" s="15"/>
      <c r="E45" s="58" t="s">
        <v>264</v>
      </c>
      <c r="F45" s="58"/>
    </row>
    <row r="46" spans="1:8">
      <c r="E46" s="58"/>
    </row>
    <row r="48" spans="1:8" ht="19.5" customHeight="1">
      <c r="E48" s="58" t="s">
        <v>265</v>
      </c>
    </row>
    <row r="55" spans="7:7">
      <c r="G55" s="90"/>
    </row>
  </sheetData>
  <sortState ref="A7:K43">
    <sortCondition ref="B8:B43"/>
  </sortState>
  <mergeCells count="1">
    <mergeCell ref="A5:H6"/>
  </mergeCells>
  <phoneticPr fontId="26" type="noConversion"/>
  <pageMargins left="0.39370078740157483" right="0.19685039370078741" top="0.23622047244094491" bottom="0.19685039370078741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A5" sqref="A5:H5"/>
    </sheetView>
  </sheetViews>
  <sheetFormatPr defaultColWidth="9.125" defaultRowHeight="15.75"/>
  <cols>
    <col min="1" max="1" width="23.375" style="15" customWidth="1"/>
    <col min="2" max="2" width="11.375" style="14" customWidth="1"/>
    <col min="3" max="3" width="7.25" style="26" customWidth="1"/>
    <col min="4" max="4" width="14.75" style="14" customWidth="1"/>
    <col min="5" max="5" width="25.625" style="118" customWidth="1"/>
    <col min="6" max="8" width="14.125" style="15" customWidth="1"/>
    <col min="9" max="16384" width="9.125" style="15"/>
  </cols>
  <sheetData>
    <row r="1" spans="1:8" s="42" customFormat="1">
      <c r="A1" s="38"/>
      <c r="B1" s="15"/>
      <c r="C1" s="108"/>
      <c r="D1" s="39" t="s">
        <v>2</v>
      </c>
      <c r="E1" s="110"/>
      <c r="F1" s="41"/>
    </row>
    <row r="2" spans="1:8" s="42" customFormat="1">
      <c r="A2" s="38"/>
      <c r="B2" s="15"/>
      <c r="C2" s="108"/>
      <c r="D2" s="39" t="s">
        <v>3</v>
      </c>
      <c r="E2" s="110"/>
      <c r="F2" s="41"/>
    </row>
    <row r="3" spans="1:8" s="42" customFormat="1">
      <c r="A3" s="38"/>
      <c r="B3" s="15"/>
      <c r="C3" s="108"/>
      <c r="D3" s="39" t="s">
        <v>273</v>
      </c>
      <c r="E3" s="110"/>
      <c r="F3" s="41"/>
    </row>
    <row r="4" spans="1:8" s="42" customFormat="1" ht="18.75" customHeight="1">
      <c r="A4" s="38"/>
      <c r="B4" s="108"/>
      <c r="C4" s="108"/>
      <c r="D4" s="41"/>
      <c r="E4" s="110"/>
    </row>
    <row r="5" spans="1:8" ht="19.5" customHeight="1">
      <c r="A5" s="143" t="s">
        <v>167</v>
      </c>
      <c r="B5" s="143"/>
      <c r="C5" s="143"/>
      <c r="D5" s="143"/>
      <c r="E5" s="143"/>
      <c r="F5" s="143"/>
      <c r="G5" s="143"/>
      <c r="H5" s="143"/>
    </row>
    <row r="6" spans="1:8" ht="12.75" customHeight="1">
      <c r="A6" s="141"/>
      <c r="B6" s="141"/>
      <c r="C6" s="141"/>
      <c r="D6" s="141"/>
      <c r="E6" s="141"/>
    </row>
    <row r="7" spans="1:8" ht="30.4" customHeight="1">
      <c r="A7" s="18" t="s">
        <v>154</v>
      </c>
      <c r="B7" s="18" t="s">
        <v>155</v>
      </c>
      <c r="C7" s="18" t="s">
        <v>153</v>
      </c>
      <c r="D7" s="19" t="s">
        <v>156</v>
      </c>
      <c r="E7" s="111" t="s">
        <v>157</v>
      </c>
      <c r="F7" s="19" t="s">
        <v>266</v>
      </c>
      <c r="G7" s="18" t="s">
        <v>267</v>
      </c>
      <c r="H7" s="61" t="s">
        <v>268</v>
      </c>
    </row>
    <row r="8" spans="1:8" s="30" customFormat="1" ht="30.75" customHeight="1">
      <c r="A8" s="12" t="s">
        <v>116</v>
      </c>
      <c r="B8" s="55" t="s">
        <v>117</v>
      </c>
      <c r="C8" s="48" t="s">
        <v>179</v>
      </c>
      <c r="D8" s="131">
        <v>38975</v>
      </c>
      <c r="E8" s="112" t="s">
        <v>119</v>
      </c>
      <c r="F8" s="105">
        <v>5</v>
      </c>
      <c r="G8" s="105">
        <v>4.5999999999999996</v>
      </c>
      <c r="H8" s="106">
        <v>5</v>
      </c>
    </row>
    <row r="9" spans="1:8" s="30" customFormat="1" ht="30.75" customHeight="1">
      <c r="A9" s="11" t="s">
        <v>158</v>
      </c>
      <c r="B9" s="51" t="s">
        <v>11</v>
      </c>
      <c r="C9" s="48" t="s">
        <v>178</v>
      </c>
      <c r="D9" s="138">
        <v>38726</v>
      </c>
      <c r="E9" s="113" t="s">
        <v>119</v>
      </c>
      <c r="F9" s="63">
        <v>4.8</v>
      </c>
      <c r="G9" s="64">
        <v>4.8</v>
      </c>
      <c r="H9" s="106">
        <v>5</v>
      </c>
    </row>
    <row r="10" spans="1:8" s="30" customFormat="1" ht="30.75" customHeight="1">
      <c r="A10" s="11" t="s">
        <v>113</v>
      </c>
      <c r="B10" s="51" t="s">
        <v>10</v>
      </c>
      <c r="C10" s="48" t="s">
        <v>177</v>
      </c>
      <c r="D10" s="131">
        <v>38960</v>
      </c>
      <c r="E10" s="114" t="s">
        <v>119</v>
      </c>
      <c r="F10" s="106">
        <v>4.8</v>
      </c>
      <c r="G10" s="106">
        <v>4.8</v>
      </c>
      <c r="H10" s="105">
        <v>4.5999999999999996</v>
      </c>
    </row>
    <row r="11" spans="1:8" s="30" customFormat="1" ht="30.75" customHeight="1">
      <c r="A11" s="11" t="s">
        <v>111</v>
      </c>
      <c r="B11" s="51" t="s">
        <v>0</v>
      </c>
      <c r="C11" s="48" t="s">
        <v>171</v>
      </c>
      <c r="D11" s="131">
        <v>38642</v>
      </c>
      <c r="E11" s="112" t="s">
        <v>119</v>
      </c>
      <c r="F11" s="105">
        <v>4.4000000000000004</v>
      </c>
      <c r="G11" s="105">
        <v>4.5999999999999996</v>
      </c>
      <c r="H11" s="106">
        <v>5</v>
      </c>
    </row>
    <row r="12" spans="1:8" s="30" customFormat="1" ht="30.75" customHeight="1">
      <c r="A12" s="11" t="s">
        <v>99</v>
      </c>
      <c r="B12" s="51" t="s">
        <v>4</v>
      </c>
      <c r="C12" s="48" t="s">
        <v>181</v>
      </c>
      <c r="D12" s="138">
        <v>39564</v>
      </c>
      <c r="E12" s="113" t="s">
        <v>101</v>
      </c>
      <c r="F12" s="63">
        <v>4.8</v>
      </c>
      <c r="G12" s="64">
        <v>4.5999999999999996</v>
      </c>
      <c r="H12" s="106">
        <v>4.5999999999999996</v>
      </c>
    </row>
    <row r="13" spans="1:8" s="95" customFormat="1" ht="30.75" customHeight="1">
      <c r="A13" s="20" t="s">
        <v>98</v>
      </c>
      <c r="B13" s="55" t="s">
        <v>0</v>
      </c>
      <c r="C13" s="48" t="s">
        <v>170</v>
      </c>
      <c r="D13" s="138">
        <v>38814</v>
      </c>
      <c r="E13" s="113" t="s">
        <v>101</v>
      </c>
      <c r="F13" s="63">
        <v>4</v>
      </c>
      <c r="G13" s="64">
        <v>4.5999999999999996</v>
      </c>
      <c r="H13" s="88">
        <v>5</v>
      </c>
    </row>
    <row r="14" spans="1:8" s="30" customFormat="1" ht="30.75" customHeight="1">
      <c r="A14" s="11" t="s">
        <v>161</v>
      </c>
      <c r="B14" s="51" t="s">
        <v>162</v>
      </c>
      <c r="C14" s="48" t="s">
        <v>183</v>
      </c>
      <c r="D14" s="138">
        <v>38646</v>
      </c>
      <c r="E14" s="115" t="s">
        <v>272</v>
      </c>
      <c r="F14" s="106">
        <v>4.2</v>
      </c>
      <c r="G14" s="106">
        <v>4.5999999999999996</v>
      </c>
      <c r="H14" s="105">
        <v>4.5999999999999996</v>
      </c>
    </row>
    <row r="15" spans="1:8" s="30" customFormat="1" ht="30.75" customHeight="1">
      <c r="A15" s="11" t="s">
        <v>146</v>
      </c>
      <c r="B15" s="51" t="s">
        <v>18</v>
      </c>
      <c r="C15" s="48" t="s">
        <v>174</v>
      </c>
      <c r="D15" s="135">
        <v>39067</v>
      </c>
      <c r="E15" s="116" t="s">
        <v>262</v>
      </c>
      <c r="F15" s="65">
        <v>3.8</v>
      </c>
      <c r="G15" s="65">
        <v>4.2</v>
      </c>
      <c r="H15" s="88">
        <v>5</v>
      </c>
    </row>
    <row r="16" spans="1:8" s="30" customFormat="1" ht="30.75" customHeight="1">
      <c r="A16" s="11" t="s">
        <v>159</v>
      </c>
      <c r="B16" s="51" t="s">
        <v>160</v>
      </c>
      <c r="C16" s="48" t="s">
        <v>187</v>
      </c>
      <c r="D16" s="138">
        <v>38397</v>
      </c>
      <c r="E16" s="113" t="s">
        <v>119</v>
      </c>
      <c r="F16" s="63">
        <v>3.8</v>
      </c>
      <c r="G16" s="64">
        <v>4.5999999999999996</v>
      </c>
      <c r="H16" s="106">
        <v>4.3</v>
      </c>
    </row>
    <row r="17" spans="1:8" s="30" customFormat="1" ht="30.75" customHeight="1">
      <c r="A17" s="11" t="s">
        <v>110</v>
      </c>
      <c r="B17" s="51" t="s">
        <v>0</v>
      </c>
      <c r="C17" s="48" t="s">
        <v>172</v>
      </c>
      <c r="D17" s="131">
        <v>38783</v>
      </c>
      <c r="E17" s="114" t="s">
        <v>119</v>
      </c>
      <c r="F17" s="106">
        <v>5</v>
      </c>
      <c r="G17" s="106">
        <v>4.8</v>
      </c>
      <c r="H17" s="105">
        <v>2.6</v>
      </c>
    </row>
    <row r="18" spans="1:8" s="30" customFormat="1" ht="30.75" customHeight="1">
      <c r="A18" s="13" t="s">
        <v>74</v>
      </c>
      <c r="B18" s="51" t="s">
        <v>75</v>
      </c>
      <c r="C18" s="48" t="s">
        <v>190</v>
      </c>
      <c r="D18" s="138">
        <v>38870</v>
      </c>
      <c r="E18" s="113" t="s">
        <v>89</v>
      </c>
      <c r="F18" s="63">
        <v>4.2</v>
      </c>
      <c r="G18" s="64">
        <v>3.6</v>
      </c>
      <c r="H18" s="106">
        <v>4.5999999999999996</v>
      </c>
    </row>
    <row r="19" spans="1:8" s="43" customFormat="1" ht="30.75" customHeight="1">
      <c r="A19" s="20" t="s">
        <v>93</v>
      </c>
      <c r="B19" s="55" t="s">
        <v>82</v>
      </c>
      <c r="C19" s="97" t="s">
        <v>188</v>
      </c>
      <c r="D19" s="135" t="s">
        <v>94</v>
      </c>
      <c r="E19" s="116" t="s">
        <v>271</v>
      </c>
      <c r="F19" s="65">
        <v>4.4000000000000004</v>
      </c>
      <c r="G19" s="65">
        <v>3.8</v>
      </c>
      <c r="H19" s="88">
        <v>4</v>
      </c>
    </row>
    <row r="20" spans="1:8" s="43" customFormat="1" ht="30.75" customHeight="1">
      <c r="A20" s="13" t="s">
        <v>50</v>
      </c>
      <c r="B20" s="55" t="s">
        <v>51</v>
      </c>
      <c r="C20" s="48" t="s">
        <v>184</v>
      </c>
      <c r="D20" s="138">
        <v>39055</v>
      </c>
      <c r="E20" s="113" t="s">
        <v>87</v>
      </c>
      <c r="F20" s="63">
        <v>3.4</v>
      </c>
      <c r="G20" s="64">
        <v>3.6</v>
      </c>
      <c r="H20" s="106">
        <v>4.5999999999999996</v>
      </c>
    </row>
    <row r="21" spans="1:8" s="30" customFormat="1" ht="30.75" customHeight="1">
      <c r="A21" s="11" t="s">
        <v>100</v>
      </c>
      <c r="B21" s="51" t="s">
        <v>4</v>
      </c>
      <c r="C21" s="97" t="s">
        <v>182</v>
      </c>
      <c r="D21" s="135">
        <v>38629</v>
      </c>
      <c r="E21" s="116" t="s">
        <v>101</v>
      </c>
      <c r="F21" s="65">
        <v>2.8</v>
      </c>
      <c r="G21" s="65">
        <v>4.4000000000000004</v>
      </c>
      <c r="H21" s="88">
        <v>4.3</v>
      </c>
    </row>
    <row r="22" spans="1:8" s="30" customFormat="1" ht="30.75" customHeight="1">
      <c r="A22" s="13" t="s">
        <v>131</v>
      </c>
      <c r="B22" s="51" t="s">
        <v>26</v>
      </c>
      <c r="C22" s="97" t="s">
        <v>191</v>
      </c>
      <c r="D22" s="135">
        <v>39039</v>
      </c>
      <c r="E22" s="116" t="s">
        <v>142</v>
      </c>
      <c r="F22" s="65">
        <v>3</v>
      </c>
      <c r="G22" s="65">
        <v>3</v>
      </c>
      <c r="H22" s="88">
        <v>4</v>
      </c>
    </row>
    <row r="23" spans="1:8" s="30" customFormat="1" ht="30.75" customHeight="1">
      <c r="A23" s="13" t="s">
        <v>59</v>
      </c>
      <c r="B23" s="51" t="s">
        <v>19</v>
      </c>
      <c r="C23" s="97" t="s">
        <v>186</v>
      </c>
      <c r="D23" s="135">
        <v>38954</v>
      </c>
      <c r="E23" s="117" t="s">
        <v>88</v>
      </c>
      <c r="F23" s="88">
        <v>3.6</v>
      </c>
      <c r="G23" s="88">
        <v>2</v>
      </c>
      <c r="H23" s="96">
        <v>4.3</v>
      </c>
    </row>
    <row r="24" spans="1:8" s="30" customFormat="1" ht="30.75" customHeight="1">
      <c r="A24" s="13" t="s">
        <v>76</v>
      </c>
      <c r="B24" s="55" t="s">
        <v>77</v>
      </c>
      <c r="C24" s="97" t="s">
        <v>192</v>
      </c>
      <c r="D24" s="135">
        <v>39047</v>
      </c>
      <c r="E24" s="117" t="s">
        <v>89</v>
      </c>
      <c r="F24" s="88">
        <v>3.8</v>
      </c>
      <c r="G24" s="88">
        <v>3.9</v>
      </c>
      <c r="H24" s="96">
        <v>2</v>
      </c>
    </row>
    <row r="25" spans="1:8" s="98" customFormat="1" ht="30.75" customHeight="1">
      <c r="A25" s="13" t="s">
        <v>166</v>
      </c>
      <c r="B25" s="55" t="s">
        <v>0</v>
      </c>
      <c r="C25" s="97" t="s">
        <v>173</v>
      </c>
      <c r="D25" s="138">
        <v>38526</v>
      </c>
      <c r="E25" s="113" t="s">
        <v>142</v>
      </c>
      <c r="F25" s="63">
        <v>3</v>
      </c>
      <c r="G25" s="64">
        <v>4</v>
      </c>
      <c r="H25" s="88">
        <v>2.6</v>
      </c>
    </row>
    <row r="26" spans="1:8" s="30" customFormat="1" ht="30.75" customHeight="1">
      <c r="A26" s="34" t="s">
        <v>126</v>
      </c>
      <c r="B26" s="57" t="s">
        <v>121</v>
      </c>
      <c r="C26" s="97" t="s">
        <v>180</v>
      </c>
      <c r="D26" s="135">
        <v>39051</v>
      </c>
      <c r="E26" s="117" t="s">
        <v>142</v>
      </c>
      <c r="F26" s="88">
        <v>2.8</v>
      </c>
      <c r="G26" s="88">
        <v>3.5</v>
      </c>
      <c r="H26" s="96">
        <v>3.3</v>
      </c>
    </row>
    <row r="27" spans="1:8" s="30" customFormat="1" ht="30.75" customHeight="1">
      <c r="A27" s="13" t="s">
        <v>76</v>
      </c>
      <c r="B27" s="51" t="s">
        <v>95</v>
      </c>
      <c r="C27" s="97" t="s">
        <v>185</v>
      </c>
      <c r="D27" s="135">
        <v>39162</v>
      </c>
      <c r="E27" s="116" t="s">
        <v>271</v>
      </c>
      <c r="F27" s="65">
        <v>3.8</v>
      </c>
      <c r="G27" s="65">
        <v>2.8</v>
      </c>
      <c r="H27" s="88">
        <v>3</v>
      </c>
    </row>
    <row r="28" spans="1:8" s="30" customFormat="1" ht="30.75" customHeight="1">
      <c r="A28" s="13" t="s">
        <v>28</v>
      </c>
      <c r="B28" s="51" t="s">
        <v>10</v>
      </c>
      <c r="C28" s="97" t="s">
        <v>176</v>
      </c>
      <c r="D28" s="135">
        <v>38785</v>
      </c>
      <c r="E28" s="116" t="s">
        <v>119</v>
      </c>
      <c r="F28" s="65">
        <v>3.8</v>
      </c>
      <c r="G28" s="65">
        <v>3</v>
      </c>
      <c r="H28" s="88">
        <v>2.6</v>
      </c>
    </row>
    <row r="29" spans="1:8" s="30" customFormat="1" ht="30.75" customHeight="1">
      <c r="A29" s="31" t="s">
        <v>66</v>
      </c>
      <c r="B29" s="54" t="s">
        <v>67</v>
      </c>
      <c r="C29" s="48" t="s">
        <v>175</v>
      </c>
      <c r="D29" s="138">
        <v>38818</v>
      </c>
      <c r="E29" s="113" t="s">
        <v>89</v>
      </c>
      <c r="F29" s="63">
        <v>2.4</v>
      </c>
      <c r="G29" s="64">
        <v>2.4</v>
      </c>
      <c r="H29" s="88">
        <v>4.3</v>
      </c>
    </row>
    <row r="30" spans="1:8" s="6" customFormat="1" ht="30.75" customHeight="1">
      <c r="A30" s="13" t="s">
        <v>96</v>
      </c>
      <c r="B30" s="51" t="s">
        <v>6</v>
      </c>
      <c r="C30" s="97" t="s">
        <v>189</v>
      </c>
      <c r="D30" s="87" t="s">
        <v>97</v>
      </c>
      <c r="E30" s="116" t="s">
        <v>271</v>
      </c>
      <c r="F30" s="88">
        <v>2.4</v>
      </c>
      <c r="G30" s="88">
        <v>2.5</v>
      </c>
      <c r="H30" s="96">
        <v>3.6</v>
      </c>
    </row>
    <row r="32" spans="1:8">
      <c r="E32" s="119" t="s">
        <v>264</v>
      </c>
    </row>
    <row r="33" spans="5:5">
      <c r="E33" s="119"/>
    </row>
    <row r="34" spans="5:5">
      <c r="E34" s="119"/>
    </row>
    <row r="35" spans="5:5">
      <c r="E35" s="119"/>
    </row>
    <row r="36" spans="5:5">
      <c r="E36" s="119" t="s">
        <v>265</v>
      </c>
    </row>
    <row r="37" spans="5:5">
      <c r="E37" s="119"/>
    </row>
  </sheetData>
  <autoFilter ref="E1:E37"/>
  <mergeCells count="2">
    <mergeCell ref="A6:E6"/>
    <mergeCell ref="A5:H5"/>
  </mergeCells>
  <pageMargins left="0.35433070866141736" right="0.15748031496062992" top="0.19685039370078741" bottom="0.1968503937007874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D11" sqref="D11"/>
    </sheetView>
  </sheetViews>
  <sheetFormatPr defaultColWidth="9.125" defaultRowHeight="15.75"/>
  <cols>
    <col min="1" max="1" width="20.625" style="15" customWidth="1"/>
    <col min="2" max="2" width="12.625" style="14" customWidth="1"/>
    <col min="3" max="3" width="6.25" style="14" customWidth="1"/>
    <col min="4" max="4" width="15" style="14" customWidth="1"/>
    <col min="5" max="5" width="26.375" style="26" customWidth="1"/>
    <col min="6" max="6" width="16" style="15" customWidth="1"/>
    <col min="7" max="7" width="12" style="15" customWidth="1"/>
    <col min="8" max="8" width="12.375" style="15" customWidth="1"/>
    <col min="9" max="16384" width="9.125" style="15"/>
  </cols>
  <sheetData>
    <row r="1" spans="1:9" s="24" customFormat="1" ht="16.5">
      <c r="A1" s="22"/>
      <c r="B1" s="27" t="s">
        <v>2</v>
      </c>
      <c r="C1" s="21"/>
      <c r="D1" s="14"/>
      <c r="E1" s="142"/>
    </row>
    <row r="2" spans="1:9" s="24" customFormat="1" ht="16.5">
      <c r="A2" s="22"/>
      <c r="B2" s="27" t="s">
        <v>3</v>
      </c>
      <c r="C2" s="21"/>
      <c r="D2" s="14"/>
      <c r="E2" s="142"/>
    </row>
    <row r="3" spans="1:9" s="24" customFormat="1" ht="16.5">
      <c r="A3" s="22"/>
      <c r="B3" s="27" t="s">
        <v>274</v>
      </c>
      <c r="C3" s="21"/>
      <c r="D3" s="14"/>
      <c r="E3" s="142"/>
    </row>
    <row r="4" spans="1:9" s="24" customFormat="1" ht="16.5" customHeight="1">
      <c r="A4" s="22"/>
      <c r="B4" s="23"/>
      <c r="C4" s="25"/>
      <c r="D4" s="23"/>
      <c r="E4" s="142"/>
    </row>
    <row r="5" spans="1:9" ht="21" customHeight="1">
      <c r="A5" s="143" t="s">
        <v>263</v>
      </c>
      <c r="B5" s="143"/>
      <c r="C5" s="143"/>
      <c r="D5" s="143"/>
      <c r="E5" s="143"/>
      <c r="F5" s="143"/>
      <c r="G5" s="143"/>
      <c r="H5" s="143"/>
    </row>
    <row r="6" spans="1:9" ht="9.75" customHeight="1">
      <c r="A6" s="4"/>
      <c r="B6" s="4"/>
      <c r="C6" s="4"/>
      <c r="D6" s="4"/>
      <c r="E6" s="4"/>
      <c r="F6" s="4"/>
    </row>
    <row r="7" spans="1:9" ht="24.75" customHeight="1">
      <c r="A7" s="18" t="s">
        <v>154</v>
      </c>
      <c r="B7" s="18" t="s">
        <v>155</v>
      </c>
      <c r="C7" s="18" t="s">
        <v>153</v>
      </c>
      <c r="D7" s="19" t="s">
        <v>156</v>
      </c>
      <c r="E7" s="18" t="s">
        <v>157</v>
      </c>
      <c r="F7" s="19" t="s">
        <v>266</v>
      </c>
      <c r="G7" s="18" t="s">
        <v>267</v>
      </c>
      <c r="H7" s="109" t="s">
        <v>268</v>
      </c>
    </row>
    <row r="8" spans="1:9" s="147" customFormat="1" ht="21.75" customHeight="1">
      <c r="A8" s="1" t="s">
        <v>128</v>
      </c>
      <c r="B8" s="18" t="s">
        <v>1</v>
      </c>
      <c r="C8" s="89" t="s">
        <v>249</v>
      </c>
      <c r="D8" s="144">
        <v>38968</v>
      </c>
      <c r="E8" s="13" t="s">
        <v>142</v>
      </c>
      <c r="F8" s="145">
        <f>5</f>
        <v>5</v>
      </c>
      <c r="G8" s="66">
        <f>4.8</f>
        <v>4.8</v>
      </c>
      <c r="H8" s="62">
        <f>5</f>
        <v>5</v>
      </c>
      <c r="I8" s="146"/>
    </row>
    <row r="9" spans="1:9" s="6" customFormat="1" ht="21.75" customHeight="1">
      <c r="A9" s="17" t="s">
        <v>144</v>
      </c>
      <c r="B9" s="50" t="s">
        <v>57</v>
      </c>
      <c r="C9" s="46" t="s">
        <v>240</v>
      </c>
      <c r="D9" s="148">
        <v>37670</v>
      </c>
      <c r="E9" s="16" t="s">
        <v>145</v>
      </c>
      <c r="F9" s="82">
        <f>4.8</f>
        <v>4.8</v>
      </c>
      <c r="G9" s="67">
        <f>4.9</f>
        <v>4.9000000000000004</v>
      </c>
      <c r="H9" s="62">
        <f>5</f>
        <v>5</v>
      </c>
      <c r="I9" s="149"/>
    </row>
    <row r="10" spans="1:9" s="10" customFormat="1" ht="21.75" customHeight="1">
      <c r="A10" s="36" t="s">
        <v>127</v>
      </c>
      <c r="B10" s="54" t="s">
        <v>4</v>
      </c>
      <c r="C10" s="46" t="s">
        <v>246</v>
      </c>
      <c r="D10" s="150">
        <v>38719</v>
      </c>
      <c r="E10" s="31" t="s">
        <v>142</v>
      </c>
      <c r="F10" s="73">
        <f>5</f>
        <v>5</v>
      </c>
      <c r="G10" s="73">
        <f>4.5</f>
        <v>4.5</v>
      </c>
      <c r="H10" s="62">
        <f>4.8</f>
        <v>4.8</v>
      </c>
    </row>
    <row r="11" spans="1:9" s="6" customFormat="1" ht="21.75" customHeight="1">
      <c r="A11" s="33" t="s">
        <v>164</v>
      </c>
      <c r="B11" s="52" t="s">
        <v>165</v>
      </c>
      <c r="C11" s="89" t="s">
        <v>247</v>
      </c>
      <c r="D11" s="151">
        <v>38394</v>
      </c>
      <c r="E11" s="31" t="s">
        <v>142</v>
      </c>
      <c r="F11" s="80">
        <f>4.8</f>
        <v>4.8</v>
      </c>
      <c r="G11" s="73">
        <f>4.5</f>
        <v>4.5</v>
      </c>
      <c r="H11" s="62">
        <f>5</f>
        <v>5</v>
      </c>
    </row>
    <row r="12" spans="1:9" s="8" customFormat="1" ht="21.75" customHeight="1">
      <c r="A12" s="33" t="s">
        <v>147</v>
      </c>
      <c r="B12" s="52" t="s">
        <v>148</v>
      </c>
      <c r="C12" s="89" t="s">
        <v>256</v>
      </c>
      <c r="D12" s="151">
        <v>38965</v>
      </c>
      <c r="E12" s="36" t="s">
        <v>169</v>
      </c>
      <c r="F12" s="80">
        <f>4.8</f>
        <v>4.8</v>
      </c>
      <c r="G12" s="73">
        <f>4.5</f>
        <v>4.5</v>
      </c>
      <c r="H12" s="62">
        <f>5</f>
        <v>5</v>
      </c>
    </row>
    <row r="13" spans="1:9" s="8" customFormat="1" ht="21.75" customHeight="1">
      <c r="A13" s="17" t="s">
        <v>106</v>
      </c>
      <c r="B13" s="50" t="s">
        <v>11</v>
      </c>
      <c r="C13" s="46" t="s">
        <v>235</v>
      </c>
      <c r="D13" s="148">
        <v>38026</v>
      </c>
      <c r="E13" s="16" t="s">
        <v>145</v>
      </c>
      <c r="F13" s="82">
        <v>4.8</v>
      </c>
      <c r="G13" s="67">
        <f>4.4</f>
        <v>4.4000000000000004</v>
      </c>
      <c r="H13" s="62">
        <f>5</f>
        <v>5</v>
      </c>
    </row>
    <row r="14" spans="1:9" s="9" customFormat="1" ht="21.75" customHeight="1">
      <c r="A14" s="7" t="s">
        <v>109</v>
      </c>
      <c r="B14" s="49" t="s">
        <v>0</v>
      </c>
      <c r="C14" s="46" t="s">
        <v>228</v>
      </c>
      <c r="D14" s="152">
        <v>38710</v>
      </c>
      <c r="E14" s="153" t="s">
        <v>119</v>
      </c>
      <c r="F14" s="68">
        <f>4.4</f>
        <v>4.4000000000000004</v>
      </c>
      <c r="G14" s="67">
        <f>4.7</f>
        <v>4.7</v>
      </c>
      <c r="H14" s="62">
        <f>5</f>
        <v>5</v>
      </c>
    </row>
    <row r="15" spans="1:9" s="8" customFormat="1" ht="21.75" customHeight="1">
      <c r="A15" s="5" t="s">
        <v>135</v>
      </c>
      <c r="B15" s="18" t="s">
        <v>5</v>
      </c>
      <c r="C15" s="46" t="s">
        <v>252</v>
      </c>
      <c r="D15" s="154">
        <v>38079</v>
      </c>
      <c r="E15" s="13" t="s">
        <v>143</v>
      </c>
      <c r="F15" s="83">
        <f>4.4</f>
        <v>4.4000000000000004</v>
      </c>
      <c r="G15" s="66">
        <f>4.5</f>
        <v>4.5</v>
      </c>
      <c r="H15" s="62">
        <f>5</f>
        <v>5</v>
      </c>
    </row>
    <row r="16" spans="1:9" s="8" customFormat="1" ht="21.75" customHeight="1">
      <c r="A16" s="3" t="s">
        <v>106</v>
      </c>
      <c r="B16" s="53" t="s">
        <v>70</v>
      </c>
      <c r="C16" s="46" t="s">
        <v>243</v>
      </c>
      <c r="D16" s="155">
        <v>38186</v>
      </c>
      <c r="E16" s="153" t="s">
        <v>118</v>
      </c>
      <c r="F16" s="84">
        <f>4.6</f>
        <v>4.5999999999999996</v>
      </c>
      <c r="G16" s="67">
        <f>4.4</f>
        <v>4.4000000000000004</v>
      </c>
      <c r="H16" s="62">
        <f>4.8</f>
        <v>4.8</v>
      </c>
    </row>
    <row r="17" spans="1:8" s="8" customFormat="1" ht="21.75" customHeight="1">
      <c r="A17" s="16" t="s">
        <v>133</v>
      </c>
      <c r="B17" s="56" t="s">
        <v>1</v>
      </c>
      <c r="C17" s="46" t="s">
        <v>250</v>
      </c>
      <c r="D17" s="156">
        <v>37916</v>
      </c>
      <c r="E17" s="13" t="s">
        <v>143</v>
      </c>
      <c r="F17" s="67">
        <f>4</f>
        <v>4</v>
      </c>
      <c r="G17" s="66">
        <f>4.8</f>
        <v>4.8</v>
      </c>
      <c r="H17" s="62">
        <f>5</f>
        <v>5</v>
      </c>
    </row>
    <row r="18" spans="1:8" ht="21.75" customHeight="1">
      <c r="A18" s="5" t="s">
        <v>108</v>
      </c>
      <c r="B18" s="18" t="s">
        <v>60</v>
      </c>
      <c r="C18" s="46" t="s">
        <v>253</v>
      </c>
      <c r="D18" s="154">
        <v>38293</v>
      </c>
      <c r="E18" s="153" t="s">
        <v>118</v>
      </c>
      <c r="F18" s="83">
        <f>4.2</f>
        <v>4.2</v>
      </c>
      <c r="G18" s="67">
        <f>4.6</f>
        <v>4.5999999999999996</v>
      </c>
      <c r="H18" s="62">
        <f>5</f>
        <v>5</v>
      </c>
    </row>
    <row r="19" spans="1:8" ht="21.75" customHeight="1">
      <c r="A19" s="1" t="s">
        <v>120</v>
      </c>
      <c r="B19" s="18" t="s">
        <v>56</v>
      </c>
      <c r="C19" s="46" t="s">
        <v>232</v>
      </c>
      <c r="D19" s="154">
        <v>38241</v>
      </c>
      <c r="E19" s="153" t="s">
        <v>123</v>
      </c>
      <c r="F19" s="83">
        <v>4.2</v>
      </c>
      <c r="G19" s="67">
        <f>4.7</f>
        <v>4.7</v>
      </c>
      <c r="H19" s="62">
        <f>4.8</f>
        <v>4.8</v>
      </c>
    </row>
    <row r="20" spans="1:8" ht="21.75" customHeight="1">
      <c r="A20" s="1" t="s">
        <v>78</v>
      </c>
      <c r="B20" s="50" t="s">
        <v>10</v>
      </c>
      <c r="C20" s="46" t="s">
        <v>234</v>
      </c>
      <c r="D20" s="152">
        <v>37714</v>
      </c>
      <c r="E20" s="153" t="s">
        <v>123</v>
      </c>
      <c r="F20" s="68">
        <f>4.6</f>
        <v>4.5999999999999996</v>
      </c>
      <c r="G20" s="67">
        <f>3.9</f>
        <v>3.9</v>
      </c>
      <c r="H20" s="62">
        <f>5</f>
        <v>5</v>
      </c>
    </row>
    <row r="21" spans="1:8" ht="21.75" customHeight="1">
      <c r="A21" s="2" t="s">
        <v>112</v>
      </c>
      <c r="B21" s="50" t="s">
        <v>56</v>
      </c>
      <c r="C21" s="46" t="s">
        <v>231</v>
      </c>
      <c r="D21" s="148">
        <v>38356</v>
      </c>
      <c r="E21" s="153" t="s">
        <v>119</v>
      </c>
      <c r="F21" s="82">
        <f>4</f>
        <v>4</v>
      </c>
      <c r="G21" s="67">
        <f>4.3</f>
        <v>4.3</v>
      </c>
      <c r="H21" s="62">
        <f>5</f>
        <v>5</v>
      </c>
    </row>
    <row r="22" spans="1:8" ht="21.75" customHeight="1">
      <c r="A22" s="16" t="s">
        <v>140</v>
      </c>
      <c r="B22" s="56" t="s">
        <v>141</v>
      </c>
      <c r="C22" s="46" t="s">
        <v>261</v>
      </c>
      <c r="D22" s="156">
        <v>38069</v>
      </c>
      <c r="E22" s="13" t="s">
        <v>143</v>
      </c>
      <c r="F22" s="67">
        <v>4.5999999999999996</v>
      </c>
      <c r="G22" s="66">
        <v>3.7</v>
      </c>
      <c r="H22" s="62">
        <v>5</v>
      </c>
    </row>
    <row r="23" spans="1:8" ht="21.75" customHeight="1">
      <c r="A23" s="1" t="s">
        <v>104</v>
      </c>
      <c r="B23" s="18" t="s">
        <v>10</v>
      </c>
      <c r="C23" s="46" t="s">
        <v>233</v>
      </c>
      <c r="D23" s="154">
        <v>38173</v>
      </c>
      <c r="E23" s="153" t="s">
        <v>118</v>
      </c>
      <c r="F23" s="83">
        <v>4.5</v>
      </c>
      <c r="G23" s="67">
        <f>4</f>
        <v>4</v>
      </c>
      <c r="H23" s="62">
        <f>4.6</f>
        <v>4.5999999999999996</v>
      </c>
    </row>
    <row r="24" spans="1:8" ht="21.75" customHeight="1">
      <c r="A24" s="5" t="s">
        <v>134</v>
      </c>
      <c r="B24" s="18" t="s">
        <v>1</v>
      </c>
      <c r="C24" s="46" t="s">
        <v>251</v>
      </c>
      <c r="D24" s="154">
        <v>38305</v>
      </c>
      <c r="E24" s="13" t="s">
        <v>143</v>
      </c>
      <c r="F24" s="83">
        <f>3.4</f>
        <v>3.4</v>
      </c>
      <c r="G24" s="66">
        <f>4.7</f>
        <v>4.7</v>
      </c>
      <c r="H24" s="62">
        <f>5</f>
        <v>5</v>
      </c>
    </row>
    <row r="25" spans="1:8" ht="21.75" customHeight="1">
      <c r="A25" s="5" t="s">
        <v>114</v>
      </c>
      <c r="B25" s="18" t="s">
        <v>80</v>
      </c>
      <c r="C25" s="46" t="s">
        <v>239</v>
      </c>
      <c r="D25" s="155">
        <v>38546</v>
      </c>
      <c r="E25" s="153" t="s">
        <v>119</v>
      </c>
      <c r="F25" s="84">
        <v>3.6</v>
      </c>
      <c r="G25" s="67">
        <f>4.4</f>
        <v>4.4000000000000004</v>
      </c>
      <c r="H25" s="62">
        <f>5</f>
        <v>5</v>
      </c>
    </row>
    <row r="26" spans="1:8" ht="21.75" customHeight="1">
      <c r="A26" s="12" t="s">
        <v>107</v>
      </c>
      <c r="B26" s="55" t="s">
        <v>1</v>
      </c>
      <c r="C26" s="89" t="s">
        <v>248</v>
      </c>
      <c r="D26" s="157">
        <v>37980</v>
      </c>
      <c r="E26" s="153" t="s">
        <v>118</v>
      </c>
      <c r="F26" s="85">
        <f>3.8</f>
        <v>3.8</v>
      </c>
      <c r="G26" s="67">
        <f>4.5</f>
        <v>4.5</v>
      </c>
      <c r="H26" s="62">
        <f>4.5</f>
        <v>4.5</v>
      </c>
    </row>
    <row r="27" spans="1:8" ht="21.75" customHeight="1">
      <c r="A27" s="158" t="s">
        <v>152</v>
      </c>
      <c r="B27" s="109" t="s">
        <v>11</v>
      </c>
      <c r="C27" s="46" t="s">
        <v>236</v>
      </c>
      <c r="D27" s="159">
        <v>38185</v>
      </c>
      <c r="E27" s="13" t="s">
        <v>143</v>
      </c>
      <c r="F27" s="160">
        <f>3.6</f>
        <v>3.6</v>
      </c>
      <c r="G27" s="66">
        <f>3.6</f>
        <v>3.6</v>
      </c>
      <c r="H27" s="62">
        <f>5</f>
        <v>5</v>
      </c>
    </row>
    <row r="28" spans="1:8" ht="21.75" customHeight="1">
      <c r="A28" s="2" t="s">
        <v>91</v>
      </c>
      <c r="B28" s="50" t="s">
        <v>92</v>
      </c>
      <c r="C28" s="46" t="s">
        <v>230</v>
      </c>
      <c r="D28" s="148">
        <v>38645</v>
      </c>
      <c r="E28" s="153" t="s">
        <v>119</v>
      </c>
      <c r="F28" s="82">
        <f>3.2</f>
        <v>3.2</v>
      </c>
      <c r="G28" s="67">
        <f>3.9</f>
        <v>3.9</v>
      </c>
      <c r="H28" s="62">
        <f>5</f>
        <v>5</v>
      </c>
    </row>
    <row r="29" spans="1:8" ht="21.75" customHeight="1">
      <c r="A29" s="5" t="s">
        <v>102</v>
      </c>
      <c r="B29" s="18" t="s">
        <v>0</v>
      </c>
      <c r="C29" s="46" t="s">
        <v>227</v>
      </c>
      <c r="D29" s="154">
        <v>38045</v>
      </c>
      <c r="E29" s="153" t="s">
        <v>118</v>
      </c>
      <c r="F29" s="83">
        <f>3.4</f>
        <v>3.4</v>
      </c>
      <c r="G29" s="67">
        <f>3.8</f>
        <v>3.8</v>
      </c>
      <c r="H29" s="62">
        <f>4.8</f>
        <v>4.8</v>
      </c>
    </row>
    <row r="30" spans="1:8" ht="21.75" customHeight="1">
      <c r="A30" s="16" t="s">
        <v>139</v>
      </c>
      <c r="B30" s="56" t="s">
        <v>22</v>
      </c>
      <c r="C30" s="46" t="s">
        <v>259</v>
      </c>
      <c r="D30" s="156">
        <v>38048</v>
      </c>
      <c r="E30" s="13" t="s">
        <v>143</v>
      </c>
      <c r="F30" s="67">
        <v>3</v>
      </c>
      <c r="G30" s="66">
        <v>4</v>
      </c>
      <c r="H30" s="62">
        <v>5</v>
      </c>
    </row>
    <row r="31" spans="1:8" ht="21.75" customHeight="1">
      <c r="A31" s="11" t="s">
        <v>129</v>
      </c>
      <c r="B31" s="51" t="s">
        <v>21</v>
      </c>
      <c r="C31" s="89" t="s">
        <v>254</v>
      </c>
      <c r="D31" s="161" t="s">
        <v>130</v>
      </c>
      <c r="E31" s="13" t="s">
        <v>142</v>
      </c>
      <c r="F31" s="66">
        <f>3.6</f>
        <v>3.6</v>
      </c>
      <c r="G31" s="66">
        <f>3.6</f>
        <v>3.6</v>
      </c>
      <c r="H31" s="62">
        <f>4.6</f>
        <v>4.5999999999999996</v>
      </c>
    </row>
    <row r="32" spans="1:8" ht="21.75" customHeight="1">
      <c r="A32" s="17" t="s">
        <v>132</v>
      </c>
      <c r="B32" s="50" t="s">
        <v>24</v>
      </c>
      <c r="C32" s="89" t="s">
        <v>238</v>
      </c>
      <c r="D32" s="148">
        <v>38206</v>
      </c>
      <c r="E32" s="13" t="s">
        <v>143</v>
      </c>
      <c r="F32" s="82">
        <f>2.4</f>
        <v>2.4</v>
      </c>
      <c r="G32" s="66">
        <f>3.9</f>
        <v>3.9</v>
      </c>
      <c r="H32" s="62">
        <f>5</f>
        <v>5</v>
      </c>
    </row>
    <row r="33" spans="1:8" ht="21.75" customHeight="1">
      <c r="A33" s="16" t="s">
        <v>138</v>
      </c>
      <c r="B33" s="56" t="s">
        <v>15</v>
      </c>
      <c r="C33" s="46" t="s">
        <v>258</v>
      </c>
      <c r="D33" s="156">
        <v>38144</v>
      </c>
      <c r="E33" s="13" t="s">
        <v>143</v>
      </c>
      <c r="F33" s="67">
        <v>2.8</v>
      </c>
      <c r="G33" s="66">
        <f>4.2</f>
        <v>4.2</v>
      </c>
      <c r="H33" s="62">
        <v>4</v>
      </c>
    </row>
    <row r="34" spans="1:8" ht="21.75" customHeight="1">
      <c r="A34" s="7" t="s">
        <v>115</v>
      </c>
      <c r="B34" s="49" t="s">
        <v>21</v>
      </c>
      <c r="C34" s="89" t="s">
        <v>255</v>
      </c>
      <c r="D34" s="162">
        <v>38615</v>
      </c>
      <c r="E34" s="153" t="s">
        <v>119</v>
      </c>
      <c r="F34" s="86">
        <f>3.4</f>
        <v>3.4</v>
      </c>
      <c r="G34" s="67">
        <f>4</f>
        <v>4</v>
      </c>
      <c r="H34" s="62">
        <f>3.5</f>
        <v>3.5</v>
      </c>
    </row>
    <row r="35" spans="1:8" s="32" customFormat="1" ht="21.75" customHeight="1">
      <c r="A35" s="31" t="s">
        <v>136</v>
      </c>
      <c r="B35" s="54" t="s">
        <v>41</v>
      </c>
      <c r="C35" s="89" t="s">
        <v>257</v>
      </c>
      <c r="D35" s="163" t="s">
        <v>137</v>
      </c>
      <c r="E35" s="31" t="s">
        <v>143</v>
      </c>
      <c r="F35" s="72">
        <f>2.6</f>
        <v>2.6</v>
      </c>
      <c r="G35" s="73">
        <f>3.8</f>
        <v>3.8</v>
      </c>
      <c r="H35" s="62">
        <f>4.5</f>
        <v>4.5</v>
      </c>
    </row>
    <row r="36" spans="1:8" ht="21.75" customHeight="1">
      <c r="A36" s="11" t="s">
        <v>124</v>
      </c>
      <c r="B36" s="51" t="s">
        <v>29</v>
      </c>
      <c r="C36" s="46" t="s">
        <v>237</v>
      </c>
      <c r="D36" s="161" t="s">
        <v>125</v>
      </c>
      <c r="E36" s="13" t="s">
        <v>142</v>
      </c>
      <c r="F36" s="66">
        <f>3.4</f>
        <v>3.4</v>
      </c>
      <c r="G36" s="66">
        <f>2.9</f>
        <v>2.9</v>
      </c>
      <c r="H36" s="62">
        <f>4.5</f>
        <v>4.5</v>
      </c>
    </row>
    <row r="37" spans="1:8" ht="21.75" customHeight="1">
      <c r="A37" s="7" t="s">
        <v>103</v>
      </c>
      <c r="B37" s="49" t="s">
        <v>48</v>
      </c>
      <c r="C37" s="46" t="s">
        <v>229</v>
      </c>
      <c r="D37" s="152">
        <v>37797</v>
      </c>
      <c r="E37" s="153" t="s">
        <v>118</v>
      </c>
      <c r="F37" s="68">
        <f>3.2</f>
        <v>3.2</v>
      </c>
      <c r="G37" s="67">
        <f>3.4</f>
        <v>3.4</v>
      </c>
      <c r="H37" s="62">
        <f>4</f>
        <v>4</v>
      </c>
    </row>
    <row r="38" spans="1:8" ht="21.75" customHeight="1">
      <c r="A38" s="33" t="s">
        <v>163</v>
      </c>
      <c r="B38" s="52" t="s">
        <v>30</v>
      </c>
      <c r="C38" s="46" t="s">
        <v>241</v>
      </c>
      <c r="D38" s="151">
        <v>38695</v>
      </c>
      <c r="E38" s="31" t="s">
        <v>142</v>
      </c>
      <c r="F38" s="80">
        <f>3</f>
        <v>3</v>
      </c>
      <c r="G38" s="73">
        <f>3.2</f>
        <v>3.2</v>
      </c>
      <c r="H38" s="62">
        <f>4.2</f>
        <v>4.2</v>
      </c>
    </row>
    <row r="39" spans="1:8" s="32" customFormat="1" ht="21.75" customHeight="1">
      <c r="A39" s="1" t="s">
        <v>105</v>
      </c>
      <c r="B39" s="18" t="s">
        <v>17</v>
      </c>
      <c r="C39" s="46" t="s">
        <v>242</v>
      </c>
      <c r="D39" s="164">
        <v>38218</v>
      </c>
      <c r="E39" s="153" t="s">
        <v>118</v>
      </c>
      <c r="F39" s="71">
        <f>2.4</f>
        <v>2.4</v>
      </c>
      <c r="G39" s="67">
        <f>4.5</f>
        <v>4.5</v>
      </c>
      <c r="H39" s="62">
        <f>3.5</f>
        <v>3.5</v>
      </c>
    </row>
    <row r="40" spans="1:8" s="37" customFormat="1" ht="21.75" customHeight="1">
      <c r="A40" s="1" t="s">
        <v>20</v>
      </c>
      <c r="B40" s="50" t="s">
        <v>122</v>
      </c>
      <c r="C40" s="46" t="s">
        <v>260</v>
      </c>
      <c r="D40" s="152">
        <v>37644</v>
      </c>
      <c r="E40" s="153" t="s">
        <v>123</v>
      </c>
      <c r="F40" s="68">
        <v>1.6</v>
      </c>
      <c r="G40" s="67">
        <v>3.6</v>
      </c>
      <c r="H40" s="62">
        <v>4.8</v>
      </c>
    </row>
    <row r="41" spans="1:8" s="35" customFormat="1" ht="21.75" customHeight="1">
      <c r="A41" s="1" t="s">
        <v>36</v>
      </c>
      <c r="B41" s="18" t="s">
        <v>4</v>
      </c>
      <c r="C41" s="46" t="s">
        <v>245</v>
      </c>
      <c r="D41" s="154">
        <v>38610</v>
      </c>
      <c r="E41" s="153" t="s">
        <v>119</v>
      </c>
      <c r="F41" s="83">
        <f>2</f>
        <v>2</v>
      </c>
      <c r="G41" s="67">
        <f>3.3</f>
        <v>3.3</v>
      </c>
      <c r="H41" s="62">
        <f>4.5</f>
        <v>4.5</v>
      </c>
    </row>
    <row r="42" spans="1:8" s="32" customFormat="1" ht="21.75" customHeight="1">
      <c r="A42" s="11" t="s">
        <v>59</v>
      </c>
      <c r="B42" s="51" t="s">
        <v>4</v>
      </c>
      <c r="C42" s="46" t="s">
        <v>244</v>
      </c>
      <c r="D42" s="165">
        <v>37673</v>
      </c>
      <c r="E42" s="153" t="s">
        <v>118</v>
      </c>
      <c r="F42" s="66">
        <f>1.2</f>
        <v>1.2</v>
      </c>
      <c r="G42" s="67">
        <f>2.8</f>
        <v>2.8</v>
      </c>
      <c r="H42" s="62">
        <f>4.2</f>
        <v>4.2</v>
      </c>
    </row>
  </sheetData>
  <mergeCells count="1"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STARTERS</vt:lpstr>
      <vt:lpstr>MOVERS</vt:lpstr>
      <vt:lpstr>FLYERS</vt:lpstr>
    </vt:vector>
  </TitlesOfParts>
  <Company>Free Share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Tuonglaiso.com</dc:creator>
  <cp:lastModifiedBy>Admin</cp:lastModifiedBy>
  <cp:lastPrinted>2017-05-06T15:58:40Z</cp:lastPrinted>
  <dcterms:created xsi:type="dcterms:W3CDTF">2012-08-07T03:09:07Z</dcterms:created>
  <dcterms:modified xsi:type="dcterms:W3CDTF">2017-05-15T07:01:59Z</dcterms:modified>
</cp:coreProperties>
</file>